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ibros y Papers\JoseDOC\MINCUL\apoyoRENCAdafo\"/>
    </mc:Choice>
  </mc:AlternateContent>
  <bookViews>
    <workbookView xWindow="0" yWindow="0" windowWidth="15360" windowHeight="7755" tabRatio="801" activeTab="7"/>
  </bookViews>
  <sheets>
    <sheet name="General" sheetId="3" r:id="rId1"/>
    <sheet name="PJ" sheetId="2" r:id="rId2"/>
    <sheet name="PJ_Tipo" sheetId="9" r:id="rId3"/>
    <sheet name="PJ_RL_sexo" sheetId="7" r:id="rId4"/>
    <sheet name="PN" sheetId="4" r:id="rId5"/>
    <sheet name="PN_sexo" sheetId="11" r:id="rId6"/>
    <sheet name="PJ_regiones" sheetId="5" r:id="rId7"/>
    <sheet name="PN_regiones" sheetId="6" r:id="rId8"/>
  </sheets>
  <definedNames>
    <definedName name="Nº" localSheetId="2">#REF!</definedName>
    <definedName name="Nº" localSheetId="4">#REF!</definedName>
    <definedName name="Nº" localSheetId="7">#REF!</definedName>
    <definedName name="Nº" localSheetId="5">#REF!</definedName>
    <definedName name="Nº">#REF!</definedName>
  </definedNames>
  <calcPr calcId="152511"/>
  <extLst>
    <ext uri="GoogleSheetsCustomDataVersion1">
      <go:sheetsCustomData xmlns:go="http://customooxmlschemas.google.com/" r:id="rId9" roundtripDataSignature="AMtx7mj4g9s2io4l04fo8GQNsyJ0jUtIXA=="/>
    </ext>
  </extLst>
</workbook>
</file>

<file path=xl/calcChain.xml><?xml version="1.0" encoding="utf-8"?>
<calcChain xmlns="http://schemas.openxmlformats.org/spreadsheetml/2006/main">
  <c r="O5" i="6" l="1"/>
  <c r="N30" i="5"/>
  <c r="D30" i="5"/>
  <c r="I17" i="11"/>
  <c r="F17" i="11"/>
  <c r="C17" i="11"/>
  <c r="O18" i="4"/>
  <c r="I18" i="4"/>
  <c r="F18" i="4"/>
  <c r="C18" i="4"/>
  <c r="I17" i="7"/>
  <c r="I17" i="9"/>
  <c r="L18" i="2"/>
  <c r="I18" i="2"/>
  <c r="C18" i="2"/>
  <c r="O30" i="5" l="1"/>
  <c r="K30" i="6"/>
  <c r="K34" i="6" s="1"/>
  <c r="L30" i="6"/>
  <c r="L34" i="6" s="1"/>
  <c r="J30" i="6"/>
  <c r="J34" i="6" s="1"/>
  <c r="D34" i="6"/>
  <c r="E34" i="6"/>
  <c r="F34" i="6"/>
  <c r="G34" i="6"/>
  <c r="H34" i="6"/>
  <c r="I34" i="6"/>
  <c r="N34" i="6"/>
  <c r="C34" i="6"/>
  <c r="M30" i="5"/>
  <c r="M33" i="6" l="1"/>
  <c r="O33" i="6" s="1"/>
  <c r="M32" i="6"/>
  <c r="O32" i="6" s="1"/>
  <c r="M31" i="6"/>
  <c r="M11" i="6"/>
  <c r="O11" i="6" s="1"/>
  <c r="M19" i="6"/>
  <c r="O19" i="6" s="1"/>
  <c r="M29" i="6"/>
  <c r="O29" i="6" s="1"/>
  <c r="M26" i="6"/>
  <c r="O26" i="6" s="1"/>
  <c r="M20" i="6"/>
  <c r="O20" i="6" s="1"/>
  <c r="M21" i="6"/>
  <c r="O21" i="6" s="1"/>
  <c r="M14" i="6"/>
  <c r="O14" i="6" s="1"/>
  <c r="M13" i="6"/>
  <c r="O13" i="6" s="1"/>
  <c r="M23" i="6"/>
  <c r="O23" i="6" s="1"/>
  <c r="M9" i="6"/>
  <c r="O9" i="6" s="1"/>
  <c r="M16" i="6"/>
  <c r="O16" i="6" s="1"/>
  <c r="M15" i="6"/>
  <c r="O15" i="6" s="1"/>
  <c r="M27" i="6"/>
  <c r="O27" i="6" s="1"/>
  <c r="M25" i="6"/>
  <c r="O25" i="6" s="1"/>
  <c r="M22" i="6"/>
  <c r="O22" i="6" s="1"/>
  <c r="M12" i="6"/>
  <c r="O12" i="6" s="1"/>
  <c r="M7" i="6"/>
  <c r="O7" i="6" s="1"/>
  <c r="M8" i="6"/>
  <c r="O8" i="6" s="1"/>
  <c r="M28" i="6"/>
  <c r="O28" i="6" s="1"/>
  <c r="M18" i="6"/>
  <c r="O18" i="6" s="1"/>
  <c r="M10" i="6"/>
  <c r="O10" i="6" s="1"/>
  <c r="M24" i="6"/>
  <c r="O24" i="6" s="1"/>
  <c r="M17" i="6"/>
  <c r="O17" i="6" s="1"/>
  <c r="M6" i="6"/>
  <c r="M11" i="5"/>
  <c r="O11" i="5" s="1"/>
  <c r="M19" i="5"/>
  <c r="O19" i="5" s="1"/>
  <c r="M29" i="5"/>
  <c r="O29" i="5" s="1"/>
  <c r="M5" i="5"/>
  <c r="O5" i="5" s="1"/>
  <c r="M26" i="5"/>
  <c r="O26" i="5" s="1"/>
  <c r="M20" i="5"/>
  <c r="O20" i="5" s="1"/>
  <c r="M21" i="5"/>
  <c r="O21" i="5" s="1"/>
  <c r="M14" i="5"/>
  <c r="O14" i="5" s="1"/>
  <c r="M13" i="5"/>
  <c r="O13" i="5" s="1"/>
  <c r="M23" i="5"/>
  <c r="O23" i="5" s="1"/>
  <c r="M9" i="5"/>
  <c r="O9" i="5" s="1"/>
  <c r="M16" i="5"/>
  <c r="O16" i="5" s="1"/>
  <c r="M15" i="5"/>
  <c r="O15" i="5" s="1"/>
  <c r="M27" i="5"/>
  <c r="O27" i="5" s="1"/>
  <c r="M25" i="5"/>
  <c r="O25" i="5" s="1"/>
  <c r="M22" i="5"/>
  <c r="O22" i="5" s="1"/>
  <c r="M12" i="5"/>
  <c r="O12" i="5" s="1"/>
  <c r="M7" i="5"/>
  <c r="O7" i="5" s="1"/>
  <c r="M8" i="5"/>
  <c r="O8" i="5" s="1"/>
  <c r="M28" i="5"/>
  <c r="O28" i="5" s="1"/>
  <c r="M18" i="5"/>
  <c r="O18" i="5" s="1"/>
  <c r="M10" i="5"/>
  <c r="O10" i="5" s="1"/>
  <c r="M24" i="5"/>
  <c r="O24" i="5" s="1"/>
  <c r="M17" i="5"/>
  <c r="O17" i="5" s="1"/>
  <c r="M6" i="5"/>
  <c r="O6" i="5" s="1"/>
  <c r="O6" i="6" l="1"/>
  <c r="O31" i="6"/>
  <c r="M30" i="6"/>
  <c r="O30" i="6" s="1"/>
  <c r="H8" i="9"/>
  <c r="H9" i="9"/>
  <c r="H10" i="9"/>
  <c r="H11" i="9"/>
  <c r="H12" i="9"/>
  <c r="H13" i="9"/>
  <c r="H14" i="9"/>
  <c r="H7" i="9"/>
  <c r="H6" i="9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G7" i="9"/>
  <c r="G8" i="9" s="1"/>
  <c r="G6" i="9"/>
  <c r="D6" i="9"/>
  <c r="D7" i="9" s="1"/>
  <c r="H7" i="7"/>
  <c r="H6" i="7"/>
  <c r="J6" i="7"/>
  <c r="E6" i="7" s="1"/>
  <c r="G7" i="7"/>
  <c r="G8" i="7" s="1"/>
  <c r="H8" i="7" s="1"/>
  <c r="G6" i="7"/>
  <c r="D7" i="7"/>
  <c r="D8" i="7" s="1"/>
  <c r="D6" i="7"/>
  <c r="H8" i="11"/>
  <c r="H9" i="11"/>
  <c r="H10" i="11"/>
  <c r="H11" i="11"/>
  <c r="H12" i="11"/>
  <c r="H13" i="11"/>
  <c r="H14" i="11"/>
  <c r="H15" i="11"/>
  <c r="E8" i="11"/>
  <c r="E9" i="11"/>
  <c r="E10" i="11"/>
  <c r="E11" i="11"/>
  <c r="E12" i="11"/>
  <c r="E13" i="11"/>
  <c r="E14" i="11"/>
  <c r="E15" i="11"/>
  <c r="H7" i="11"/>
  <c r="E7" i="11"/>
  <c r="H6" i="11"/>
  <c r="E6" i="11"/>
  <c r="J8" i="11"/>
  <c r="J9" i="11" s="1"/>
  <c r="J10" i="11" s="1"/>
  <c r="J11" i="11" s="1"/>
  <c r="J12" i="11" s="1"/>
  <c r="J13" i="11" s="1"/>
  <c r="J14" i="11" s="1"/>
  <c r="J15" i="11" s="1"/>
  <c r="J16" i="11" s="1"/>
  <c r="J7" i="11"/>
  <c r="J6" i="11"/>
  <c r="G6" i="1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D8" i="11"/>
  <c r="D9" i="11"/>
  <c r="D10" i="11" s="1"/>
  <c r="D11" i="11" s="1"/>
  <c r="D12" i="11" s="1"/>
  <c r="D13" i="11" s="1"/>
  <c r="D14" i="11" s="1"/>
  <c r="D15" i="11" s="1"/>
  <c r="D16" i="11" s="1"/>
  <c r="E16" i="11" s="1"/>
  <c r="D7" i="11"/>
  <c r="D6" i="11"/>
  <c r="P7" i="4"/>
  <c r="P8" i="4" s="1"/>
  <c r="M7" i="4"/>
  <c r="M8" i="4" s="1"/>
  <c r="J7" i="4"/>
  <c r="J8" i="4" s="1"/>
  <c r="G7" i="4"/>
  <c r="G8" i="4" s="1"/>
  <c r="D7" i="4"/>
  <c r="D8" i="4" s="1"/>
  <c r="M7" i="2"/>
  <c r="M8" i="2" s="1"/>
  <c r="J7" i="2"/>
  <c r="J8" i="2" s="1"/>
  <c r="G7" i="2"/>
  <c r="G8" i="2" s="1"/>
  <c r="D7" i="2"/>
  <c r="D8" i="2" s="1"/>
  <c r="J6" i="3"/>
  <c r="J7" i="3" s="1"/>
  <c r="G6" i="3"/>
  <c r="G7" i="3" s="1"/>
  <c r="D8" i="3"/>
  <c r="E8" i="3" s="1"/>
  <c r="D9" i="3"/>
  <c r="D10" i="3"/>
  <c r="D11" i="3" s="1"/>
  <c r="D7" i="3"/>
  <c r="D6" i="3"/>
  <c r="E9" i="3"/>
  <c r="E7" i="3"/>
  <c r="M34" i="6" l="1"/>
  <c r="O34" i="6"/>
  <c r="H16" i="11"/>
  <c r="G9" i="9"/>
  <c r="D8" i="9"/>
  <c r="E7" i="9"/>
  <c r="E6" i="9"/>
  <c r="J7" i="7"/>
  <c r="J8" i="7" s="1"/>
  <c r="J9" i="7" s="1"/>
  <c r="J10" i="7" s="1"/>
  <c r="J11" i="7" s="1"/>
  <c r="J12" i="7" s="1"/>
  <c r="J13" i="7" s="1"/>
  <c r="J14" i="7" s="1"/>
  <c r="J15" i="7" s="1"/>
  <c r="J16" i="7" s="1"/>
  <c r="G9" i="7"/>
  <c r="H9" i="7" s="1"/>
  <c r="D9" i="7"/>
  <c r="P9" i="4"/>
  <c r="Q8" i="4"/>
  <c r="M9" i="4"/>
  <c r="J9" i="4"/>
  <c r="K8" i="4"/>
  <c r="G9" i="4"/>
  <c r="H8" i="4"/>
  <c r="D9" i="4"/>
  <c r="E8" i="4"/>
  <c r="M9" i="2"/>
  <c r="N8" i="2"/>
  <c r="J9" i="2"/>
  <c r="K8" i="2"/>
  <c r="G9" i="2"/>
  <c r="E8" i="2"/>
  <c r="D9" i="2"/>
  <c r="J8" i="3"/>
  <c r="K7" i="3"/>
  <c r="H7" i="3"/>
  <c r="G8" i="3"/>
  <c r="E11" i="3"/>
  <c r="D12" i="3"/>
  <c r="E10" i="3"/>
  <c r="I16" i="3"/>
  <c r="I15" i="3"/>
  <c r="I14" i="3"/>
  <c r="I13" i="3"/>
  <c r="I12" i="3"/>
  <c r="I11" i="3"/>
  <c r="I10" i="3"/>
  <c r="I9" i="3"/>
  <c r="I8" i="3"/>
  <c r="I7" i="3"/>
  <c r="I6" i="3"/>
  <c r="C17" i="3"/>
  <c r="F17" i="3"/>
  <c r="E29" i="4"/>
  <c r="D29" i="4"/>
  <c r="E28" i="4"/>
  <c r="D28" i="4"/>
  <c r="E26" i="4"/>
  <c r="D26" i="4"/>
  <c r="E31" i="2"/>
  <c r="D31" i="2"/>
  <c r="E30" i="2"/>
  <c r="D30" i="2"/>
  <c r="E28" i="2"/>
  <c r="D28" i="2"/>
  <c r="I17" i="3" l="1"/>
  <c r="G10" i="9"/>
  <c r="D9" i="9"/>
  <c r="E8" i="9"/>
  <c r="E7" i="7"/>
  <c r="E8" i="7"/>
  <c r="G10" i="7"/>
  <c r="H10" i="7" s="1"/>
  <c r="D10" i="7"/>
  <c r="E9" i="7"/>
  <c r="Q9" i="4"/>
  <c r="P10" i="4"/>
  <c r="M10" i="4"/>
  <c r="J10" i="4"/>
  <c r="K9" i="4"/>
  <c r="G10" i="4"/>
  <c r="H9" i="4"/>
  <c r="D10" i="4"/>
  <c r="E9" i="4"/>
  <c r="N9" i="2"/>
  <c r="M10" i="2"/>
  <c r="J10" i="2"/>
  <c r="K9" i="2"/>
  <c r="G10" i="2"/>
  <c r="H9" i="2"/>
  <c r="E9" i="2"/>
  <c r="D10" i="2"/>
  <c r="J9" i="3"/>
  <c r="K8" i="3"/>
  <c r="G9" i="3"/>
  <c r="H8" i="3"/>
  <c r="D13" i="3"/>
  <c r="E12" i="3"/>
  <c r="G11" i="9" l="1"/>
  <c r="D10" i="9"/>
  <c r="E9" i="9"/>
  <c r="G11" i="7"/>
  <c r="H11" i="7" s="1"/>
  <c r="D11" i="7"/>
  <c r="E10" i="7"/>
  <c r="P11" i="4"/>
  <c r="Q10" i="4"/>
  <c r="M11" i="4"/>
  <c r="J11" i="4"/>
  <c r="K10" i="4"/>
  <c r="G11" i="4"/>
  <c r="H10" i="4"/>
  <c r="D11" i="4"/>
  <c r="E10" i="4"/>
  <c r="M11" i="2"/>
  <c r="N10" i="2"/>
  <c r="J11" i="2"/>
  <c r="K10" i="2"/>
  <c r="G11" i="2"/>
  <c r="H10" i="2"/>
  <c r="E10" i="2"/>
  <c r="D11" i="2"/>
  <c r="J10" i="3"/>
  <c r="K9" i="3"/>
  <c r="G10" i="3"/>
  <c r="H9" i="3"/>
  <c r="D14" i="3"/>
  <c r="E13" i="3"/>
  <c r="G12" i="9" l="1"/>
  <c r="D11" i="9"/>
  <c r="E10" i="9"/>
  <c r="G12" i="7"/>
  <c r="H12" i="7" s="1"/>
  <c r="D12" i="7"/>
  <c r="E11" i="7"/>
  <c r="P12" i="4"/>
  <c r="Q11" i="4"/>
  <c r="M12" i="4"/>
  <c r="J12" i="4"/>
  <c r="K11" i="4"/>
  <c r="G12" i="4"/>
  <c r="H11" i="4"/>
  <c r="D12" i="4"/>
  <c r="E11" i="4"/>
  <c r="M12" i="2"/>
  <c r="N11" i="2"/>
  <c r="J12" i="2"/>
  <c r="K11" i="2"/>
  <c r="G12" i="2"/>
  <c r="H11" i="2"/>
  <c r="E11" i="2"/>
  <c r="D12" i="2"/>
  <c r="K10" i="3"/>
  <c r="J11" i="3"/>
  <c r="G11" i="3"/>
  <c r="H10" i="3"/>
  <c r="E14" i="3"/>
  <c r="D15" i="3"/>
  <c r="G13" i="9" l="1"/>
  <c r="D12" i="9"/>
  <c r="E11" i="9"/>
  <c r="G13" i="7"/>
  <c r="H13" i="7" s="1"/>
  <c r="D13" i="7"/>
  <c r="E12" i="7"/>
  <c r="P13" i="4"/>
  <c r="Q12" i="4"/>
  <c r="M13" i="4"/>
  <c r="J13" i="4"/>
  <c r="K12" i="4"/>
  <c r="G13" i="4"/>
  <c r="H12" i="4"/>
  <c r="D13" i="4"/>
  <c r="E12" i="4"/>
  <c r="M13" i="2"/>
  <c r="N12" i="2"/>
  <c r="J13" i="2"/>
  <c r="K12" i="2"/>
  <c r="G13" i="2"/>
  <c r="H12" i="2"/>
  <c r="D13" i="2"/>
  <c r="E12" i="2"/>
  <c r="J12" i="3"/>
  <c r="K11" i="3"/>
  <c r="H11" i="3"/>
  <c r="G12" i="3"/>
  <c r="D16" i="3"/>
  <c r="E16" i="3" s="1"/>
  <c r="E15" i="3"/>
  <c r="G14" i="9" l="1"/>
  <c r="D13" i="9"/>
  <c r="E12" i="9"/>
  <c r="G14" i="7"/>
  <c r="H14" i="7" s="1"/>
  <c r="D14" i="7"/>
  <c r="E13" i="7"/>
  <c r="Q13" i="4"/>
  <c r="P14" i="4"/>
  <c r="M14" i="4"/>
  <c r="J14" i="4"/>
  <c r="K13" i="4"/>
  <c r="G14" i="4"/>
  <c r="H13" i="4"/>
  <c r="D14" i="4"/>
  <c r="E13" i="4"/>
  <c r="N13" i="2"/>
  <c r="M14" i="2"/>
  <c r="J14" i="2"/>
  <c r="K13" i="2"/>
  <c r="G14" i="2"/>
  <c r="H13" i="2"/>
  <c r="E13" i="2"/>
  <c r="D14" i="2"/>
  <c r="J13" i="3"/>
  <c r="K12" i="3"/>
  <c r="G13" i="3"/>
  <c r="H12" i="3"/>
  <c r="G15" i="9" l="1"/>
  <c r="H15" i="9" s="1"/>
  <c r="E13" i="9"/>
  <c r="D14" i="9"/>
  <c r="G15" i="7"/>
  <c r="H15" i="7" s="1"/>
  <c r="D15" i="7"/>
  <c r="E14" i="7"/>
  <c r="P15" i="4"/>
  <c r="Q14" i="4"/>
  <c r="M15" i="4"/>
  <c r="J15" i="4"/>
  <c r="K14" i="4"/>
  <c r="G15" i="4"/>
  <c r="H14" i="4"/>
  <c r="D15" i="4"/>
  <c r="E14" i="4"/>
  <c r="M15" i="2"/>
  <c r="N14" i="2"/>
  <c r="J15" i="2"/>
  <c r="K14" i="2"/>
  <c r="G15" i="2"/>
  <c r="H14" i="2"/>
  <c r="D15" i="2"/>
  <c r="E14" i="2"/>
  <c r="J14" i="3"/>
  <c r="K13" i="3"/>
  <c r="G14" i="3"/>
  <c r="H13" i="3"/>
  <c r="G16" i="9" l="1"/>
  <c r="D15" i="9"/>
  <c r="E14" i="9"/>
  <c r="G16" i="7"/>
  <c r="D16" i="7"/>
  <c r="E15" i="7"/>
  <c r="P16" i="4"/>
  <c r="Q15" i="4"/>
  <c r="M16" i="4"/>
  <c r="N15" i="4"/>
  <c r="J16" i="4"/>
  <c r="K15" i="4"/>
  <c r="G16" i="4"/>
  <c r="H15" i="4"/>
  <c r="D16" i="4"/>
  <c r="E15" i="4"/>
  <c r="M16" i="2"/>
  <c r="N15" i="2"/>
  <c r="J16" i="2"/>
  <c r="K15" i="2"/>
  <c r="G16" i="2"/>
  <c r="H15" i="2"/>
  <c r="D16" i="2"/>
  <c r="E15" i="2"/>
  <c r="J15" i="3"/>
  <c r="K14" i="3"/>
  <c r="G15" i="3"/>
  <c r="H14" i="3"/>
  <c r="E16" i="7" l="1"/>
  <c r="C17" i="7"/>
  <c r="H16" i="7"/>
  <c r="F17" i="7"/>
  <c r="H16" i="9"/>
  <c r="F17" i="9"/>
  <c r="D16" i="9"/>
  <c r="E15" i="9"/>
  <c r="P17" i="4"/>
  <c r="Q17" i="4" s="1"/>
  <c r="Q16" i="4"/>
  <c r="M17" i="4"/>
  <c r="N17" i="4" s="1"/>
  <c r="N16" i="4"/>
  <c r="J17" i="4"/>
  <c r="K17" i="4" s="1"/>
  <c r="K16" i="4"/>
  <c r="G17" i="4"/>
  <c r="H17" i="4" s="1"/>
  <c r="H16" i="4"/>
  <c r="D17" i="4"/>
  <c r="E17" i="4" s="1"/>
  <c r="E16" i="4"/>
  <c r="M17" i="2"/>
  <c r="N17" i="2" s="1"/>
  <c r="N16" i="2"/>
  <c r="J17" i="2"/>
  <c r="K17" i="2" s="1"/>
  <c r="K16" i="2"/>
  <c r="G17" i="2"/>
  <c r="H17" i="2" s="1"/>
  <c r="H16" i="2"/>
  <c r="D17" i="2"/>
  <c r="E17" i="2" s="1"/>
  <c r="E16" i="2"/>
  <c r="J16" i="3"/>
  <c r="K16" i="3" s="1"/>
  <c r="K15" i="3"/>
  <c r="H15" i="3"/>
  <c r="G16" i="3"/>
  <c r="H16" i="3" s="1"/>
  <c r="E16" i="9" l="1"/>
  <c r="C17" i="9"/>
</calcChain>
</file>

<file path=xl/sharedStrings.xml><?xml version="1.0" encoding="utf-8"?>
<sst xmlns="http://schemas.openxmlformats.org/spreadsheetml/2006/main" count="243" uniqueCount="71">
  <si>
    <t>%</t>
  </si>
  <si>
    <t>Otros países</t>
  </si>
  <si>
    <t>Regiones</t>
  </si>
  <si>
    <t>hasta el 2011</t>
  </si>
  <si>
    <t>Ancash</t>
  </si>
  <si>
    <t>La Libertad</t>
  </si>
  <si>
    <t>Piura</t>
  </si>
  <si>
    <t>Cajamarca</t>
  </si>
  <si>
    <t>Lambayeque</t>
  </si>
  <si>
    <t>Tumbes</t>
  </si>
  <si>
    <t>Arequipa</t>
  </si>
  <si>
    <t>Apurimac</t>
  </si>
  <si>
    <t>Cuzco</t>
  </si>
  <si>
    <t>Moquegua</t>
  </si>
  <si>
    <t>Puno</t>
  </si>
  <si>
    <t>Tacna</t>
  </si>
  <si>
    <t>Ica</t>
  </si>
  <si>
    <t>Junín</t>
  </si>
  <si>
    <t>Ayacucho</t>
  </si>
  <si>
    <t>Pasco</t>
  </si>
  <si>
    <t>Huancavelica</t>
  </si>
  <si>
    <t>Huánuco</t>
  </si>
  <si>
    <t>Madre de Dios</t>
  </si>
  <si>
    <t>Loreto</t>
  </si>
  <si>
    <t>San Martín</t>
  </si>
  <si>
    <t>Amazonas</t>
  </si>
  <si>
    <t>Ucayali</t>
  </si>
  <si>
    <t xml:space="preserve">TOTAL INSCRITOS </t>
  </si>
  <si>
    <t>Lima y Callao</t>
  </si>
  <si>
    <t>Lima</t>
  </si>
  <si>
    <t>Callao</t>
  </si>
  <si>
    <t>Mujeres</t>
  </si>
  <si>
    <t>Hombres</t>
  </si>
  <si>
    <t>Asociación</t>
  </si>
  <si>
    <t>Empresa</t>
  </si>
  <si>
    <t>Zona</t>
  </si>
  <si>
    <t>Totales</t>
  </si>
  <si>
    <t>Hasta 2011</t>
  </si>
  <si>
    <t>Total</t>
  </si>
  <si>
    <t>Año</t>
  </si>
  <si>
    <t>Total RENCA</t>
  </si>
  <si>
    <t>Inscripciones</t>
  </si>
  <si>
    <t>Región</t>
  </si>
  <si>
    <t>Regiones fuera de Lima y Callao</t>
  </si>
  <si>
    <t>Indicador</t>
  </si>
  <si>
    <t>Total RENCA*</t>
  </si>
  <si>
    <t>Var(%)</t>
  </si>
  <si>
    <t>Total*</t>
  </si>
  <si>
    <t>Inscripciones al RENCA realizadas por Personas Jurídicas, según regiones</t>
  </si>
  <si>
    <t>Inscripciones al RENCA realizadas por Personas Naturales, según regiones</t>
  </si>
  <si>
    <t>Extranjero</t>
  </si>
  <si>
    <t>Personas Jurídicas inscritas al RENCA por región - 2021 y total</t>
  </si>
  <si>
    <t>Fuente: RENCA - DAFO. Elaboración: DGIA</t>
  </si>
  <si>
    <t>Personas Naturales inscritas al RENCA - 2021 y total</t>
  </si>
  <si>
    <t>Acumulado</t>
  </si>
  <si>
    <t>-</t>
  </si>
  <si>
    <t>% del total acumulado</t>
  </si>
  <si>
    <t>2012 - 2020</t>
  </si>
  <si>
    <t>Inscripciones realizadas por PN y PJ, según región y año</t>
  </si>
  <si>
    <t>Personas Jurídicas inscritas al RENCA región y año</t>
  </si>
  <si>
    <t>Representantes legales de las Personas Jurídicas inscritas al RENCA, según sexo y año</t>
  </si>
  <si>
    <t>Personas Naturales inscritas al RENCA, según región y año</t>
  </si>
  <si>
    <t>Personas Naturales inscritas al RENCA, según sexo y año</t>
  </si>
  <si>
    <t xml:space="preserve">   Alemania</t>
  </si>
  <si>
    <t xml:space="preserve">   Argentina</t>
  </si>
  <si>
    <t xml:space="preserve">   España</t>
  </si>
  <si>
    <t>Fuente: RENCA - DAFO. Elaboración: DGIA. (*) Sin considerar las inscripciones por residentes en el extranjero</t>
  </si>
  <si>
    <t>Personas Jurídicas inscritas al RENCA, según tipo de organización y año</t>
  </si>
  <si>
    <t>Fuente: RENCA - DAFO. Elaboración: DAFO. (*) Sin considerar las inscripciones por residentes en el extranjero. Datos actualizados al 3 de septiembre del 2021.</t>
  </si>
  <si>
    <t>Fuente: RENCA - DAFO. Elaboración: DGIA. Datos actualizados al 3 de septiembre del 2021.</t>
  </si>
  <si>
    <t>Fuente: RENCA - DAFO. Elaboración: DAFO. Datos actualizados al 3 de septiembre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</si>
</sst>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/>
    <xf numFmtId="0" fontId="0" fillId="0" borderId="1" xfId="0" applyFont="1" applyBorder="1" applyAlignment="1"/>
    <xf numFmtId="0" fontId="0" fillId="2" borderId="0" xfId="0" applyFont="1" applyFill="1" applyAlignment="1"/>
    <xf numFmtId="0" fontId="0" fillId="2" borderId="3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4" xfId="0" applyFont="1" applyFill="1" applyBorder="1" applyAlignment="1"/>
    <xf numFmtId="0" fontId="0" fillId="2" borderId="9" xfId="0" applyFont="1" applyFill="1" applyBorder="1" applyAlignment="1"/>
    <xf numFmtId="0" fontId="0" fillId="2" borderId="1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0" fontId="0" fillId="2" borderId="2" xfId="0" applyFont="1" applyFill="1" applyBorder="1" applyAlignment="1"/>
    <xf numFmtId="0" fontId="0" fillId="2" borderId="4" xfId="0" applyFont="1" applyFill="1" applyBorder="1" applyAlignment="1">
      <alignment horizontal="left"/>
    </xf>
    <xf numFmtId="0" fontId="0" fillId="2" borderId="5" xfId="0" applyFont="1" applyFill="1" applyBorder="1" applyAlignment="1">
      <alignment horizontal="left"/>
    </xf>
    <xf numFmtId="0" fontId="0" fillId="0" borderId="14" xfId="0" applyFont="1" applyBorder="1" applyAlignment="1"/>
    <xf numFmtId="0" fontId="0" fillId="2" borderId="15" xfId="0" applyFont="1" applyFill="1" applyBorder="1" applyAlignment="1"/>
    <xf numFmtId="0" fontId="0" fillId="0" borderId="2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9" fontId="0" fillId="0" borderId="1" xfId="1" applyNumberFormat="1" applyFont="1" applyBorder="1" applyAlignment="1"/>
    <xf numFmtId="9" fontId="0" fillId="0" borderId="11" xfId="1" applyNumberFormat="1" applyFont="1" applyBorder="1" applyAlignment="1"/>
    <xf numFmtId="9" fontId="0" fillId="0" borderId="5" xfId="1" applyNumberFormat="1" applyFont="1" applyBorder="1" applyAlignment="1"/>
    <xf numFmtId="0" fontId="4" fillId="0" borderId="2" xfId="0" applyFont="1" applyBorder="1" applyAlignment="1">
      <alignment horizontal="center"/>
    </xf>
    <xf numFmtId="0" fontId="3" fillId="0" borderId="14" xfId="0" applyFont="1" applyBorder="1" applyAlignment="1"/>
    <xf numFmtId="0" fontId="4" fillId="2" borderId="3" xfId="0" applyFont="1" applyFill="1" applyBorder="1" applyAlignment="1">
      <alignment horizontal="center"/>
    </xf>
    <xf numFmtId="0" fontId="5" fillId="2" borderId="0" xfId="0" applyFont="1" applyFill="1" applyAlignment="1"/>
    <xf numFmtId="0" fontId="4" fillId="2" borderId="1" xfId="0" applyFont="1" applyFill="1" applyBorder="1" applyAlignment="1">
      <alignment horizontal="center"/>
    </xf>
    <xf numFmtId="164" fontId="0" fillId="0" borderId="10" xfId="1" applyNumberFormat="1" applyFont="1" applyBorder="1" applyAlignment="1"/>
    <xf numFmtId="0" fontId="5" fillId="0" borderId="0" xfId="0" applyFont="1" applyAlignment="1"/>
    <xf numFmtId="0" fontId="0" fillId="3" borderId="15" xfId="0" applyFont="1" applyFill="1" applyBorder="1" applyAlignment="1"/>
    <xf numFmtId="0" fontId="5" fillId="2" borderId="1" xfId="0" applyFont="1" applyFill="1" applyBorder="1" applyAlignment="1"/>
    <xf numFmtId="0" fontId="5" fillId="2" borderId="14" xfId="0" applyFont="1" applyFill="1" applyBorder="1" applyAlignment="1"/>
    <xf numFmtId="0" fontId="0" fillId="2" borderId="16" xfId="0" applyFont="1" applyFill="1" applyBorder="1" applyAlignment="1"/>
    <xf numFmtId="0" fontId="0" fillId="2" borderId="14" xfId="0" applyFont="1" applyFill="1" applyBorder="1" applyAlignment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0" fillId="3" borderId="16" xfId="0" applyFont="1" applyFill="1" applyBorder="1" applyAlignment="1"/>
    <xf numFmtId="0" fontId="0" fillId="2" borderId="8" xfId="0" applyFont="1" applyFill="1" applyBorder="1" applyAlignment="1"/>
    <xf numFmtId="0" fontId="0" fillId="0" borderId="1" xfId="1" applyNumberFormat="1" applyFont="1" applyBorder="1" applyAlignment="1"/>
    <xf numFmtId="0" fontId="0" fillId="2" borderId="7" xfId="0" applyNumberFormat="1" applyFont="1" applyFill="1" applyBorder="1" applyAlignment="1"/>
    <xf numFmtId="0" fontId="0" fillId="4" borderId="7" xfId="0" applyNumberFormat="1" applyFont="1" applyFill="1" applyBorder="1" applyAlignment="1"/>
    <xf numFmtId="0" fontId="2" fillId="0" borderId="9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4" fillId="0" borderId="10" xfId="1" applyNumberFormat="1" applyFont="1" applyBorder="1" applyAlignment="1">
      <alignment horizontal="right"/>
    </xf>
    <xf numFmtId="0" fontId="0" fillId="4" borderId="8" xfId="0" applyNumberFormat="1" applyFont="1" applyFill="1" applyBorder="1" applyAlignment="1"/>
    <xf numFmtId="0" fontId="0" fillId="4" borderId="16" xfId="0" applyFont="1" applyFill="1" applyBorder="1" applyAlignment="1"/>
    <xf numFmtId="164" fontId="0" fillId="4" borderId="16" xfId="1" applyNumberFormat="1" applyFont="1" applyFill="1" applyBorder="1" applyAlignment="1"/>
    <xf numFmtId="164" fontId="0" fillId="2" borderId="1" xfId="1" applyNumberFormat="1" applyFont="1" applyFill="1" applyBorder="1" applyAlignment="1"/>
    <xf numFmtId="0" fontId="4" fillId="2" borderId="4" xfId="0" applyFont="1" applyFill="1" applyBorder="1" applyAlignment="1">
      <alignment vertical="center"/>
    </xf>
    <xf numFmtId="0" fontId="0" fillId="4" borderId="15" xfId="0" applyFont="1" applyFill="1" applyBorder="1" applyAlignment="1"/>
    <xf numFmtId="164" fontId="0" fillId="2" borderId="8" xfId="1" applyNumberFormat="1" applyFont="1" applyFill="1" applyBorder="1" applyAlignment="1"/>
    <xf numFmtId="164" fontId="0" fillId="2" borderId="10" xfId="1" applyNumberFormat="1" applyFont="1" applyFill="1" applyBorder="1" applyAlignment="1"/>
    <xf numFmtId="164" fontId="0" fillId="2" borderId="13" xfId="1" applyNumberFormat="1" applyFont="1" applyFill="1" applyBorder="1" applyAlignment="1"/>
    <xf numFmtId="164" fontId="0" fillId="4" borderId="15" xfId="1" applyNumberFormat="1" applyFont="1" applyFill="1" applyBorder="1" applyAlignment="1"/>
    <xf numFmtId="0" fontId="0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right"/>
    </xf>
    <xf numFmtId="0" fontId="5" fillId="2" borderId="11" xfId="0" applyFont="1" applyFill="1" applyBorder="1" applyAlignment="1"/>
    <xf numFmtId="0" fontId="0" fillId="2" borderId="0" xfId="0" applyFont="1" applyFill="1" applyBorder="1" applyAlignment="1"/>
    <xf numFmtId="0" fontId="5" fillId="2" borderId="8" xfId="0" applyFont="1" applyFill="1" applyBorder="1" applyAlignment="1">
      <alignment horizontal="right"/>
    </xf>
    <xf numFmtId="0" fontId="1" fillId="0" borderId="9" xfId="0" applyFont="1" applyBorder="1" applyAlignment="1"/>
    <xf numFmtId="0" fontId="1" fillId="2" borderId="1" xfId="0" applyFont="1" applyFill="1" applyBorder="1" applyAlignment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/>
    <xf numFmtId="0" fontId="0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1" fillId="2" borderId="0" xfId="0" applyFon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66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Inscripciones realizadas por PN y PJ, según región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General!$C$4</c:f>
              <c:strCache>
                <c:ptCount val="1"/>
                <c:pt idx="0">
                  <c:v>Lima y Callao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General!$B$6:$B$16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General!$C$6:$C$16</c:f>
              <c:numCache>
                <c:formatCode>General</c:formatCode>
                <c:ptCount val="11"/>
                <c:pt idx="0">
                  <c:v>627</c:v>
                </c:pt>
                <c:pt idx="1">
                  <c:v>81</c:v>
                </c:pt>
                <c:pt idx="2">
                  <c:v>60</c:v>
                </c:pt>
                <c:pt idx="3">
                  <c:v>60</c:v>
                </c:pt>
                <c:pt idx="4">
                  <c:v>93</c:v>
                </c:pt>
                <c:pt idx="5">
                  <c:v>84</c:v>
                </c:pt>
                <c:pt idx="6">
                  <c:v>70</c:v>
                </c:pt>
                <c:pt idx="7">
                  <c:v>292</c:v>
                </c:pt>
                <c:pt idx="8">
                  <c:v>312</c:v>
                </c:pt>
                <c:pt idx="9">
                  <c:v>321</c:v>
                </c:pt>
                <c:pt idx="10">
                  <c:v>305</c:v>
                </c:pt>
              </c:numCache>
            </c:numRef>
          </c:val>
        </c:ser>
        <c:ser>
          <c:idx val="1"/>
          <c:order val="1"/>
          <c:tx>
            <c:strRef>
              <c:f>General!$F$4</c:f>
              <c:strCache>
                <c:ptCount val="1"/>
                <c:pt idx="0">
                  <c:v>Regiones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General!$B$6:$B$16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General!$F$6:$F$16</c:f>
              <c:numCache>
                <c:formatCode>General</c:formatCode>
                <c:ptCount val="11"/>
                <c:pt idx="0">
                  <c:v>105</c:v>
                </c:pt>
                <c:pt idx="1">
                  <c:v>36</c:v>
                </c:pt>
                <c:pt idx="2">
                  <c:v>13</c:v>
                </c:pt>
                <c:pt idx="3">
                  <c:v>25</c:v>
                </c:pt>
                <c:pt idx="4">
                  <c:v>30</c:v>
                </c:pt>
                <c:pt idx="5">
                  <c:v>20</c:v>
                </c:pt>
                <c:pt idx="6">
                  <c:v>28</c:v>
                </c:pt>
                <c:pt idx="7">
                  <c:v>50</c:v>
                </c:pt>
                <c:pt idx="8">
                  <c:v>112</c:v>
                </c:pt>
                <c:pt idx="9">
                  <c:v>99</c:v>
                </c:pt>
                <c:pt idx="10">
                  <c:v>174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899280"/>
        <c:axId val="269899840"/>
      </c:barChart>
      <c:lineChart>
        <c:grouping val="stacked"/>
        <c:varyColors val="0"/>
        <c:ser>
          <c:idx val="2"/>
          <c:order val="2"/>
          <c:tx>
            <c:strRef>
              <c:f>General!$I$4</c:f>
              <c:strCache>
                <c:ptCount val="1"/>
                <c:pt idx="0">
                  <c:v>Total*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General!$I$6:$I$16</c:f>
              <c:numCache>
                <c:formatCode>General</c:formatCode>
                <c:ptCount val="11"/>
                <c:pt idx="0">
                  <c:v>732</c:v>
                </c:pt>
                <c:pt idx="1">
                  <c:v>117</c:v>
                </c:pt>
                <c:pt idx="2">
                  <c:v>73</c:v>
                </c:pt>
                <c:pt idx="3">
                  <c:v>85</c:v>
                </c:pt>
                <c:pt idx="4">
                  <c:v>123</c:v>
                </c:pt>
                <c:pt idx="5">
                  <c:v>104</c:v>
                </c:pt>
                <c:pt idx="6">
                  <c:v>98</c:v>
                </c:pt>
                <c:pt idx="7">
                  <c:v>342</c:v>
                </c:pt>
                <c:pt idx="8">
                  <c:v>424</c:v>
                </c:pt>
                <c:pt idx="9">
                  <c:v>420</c:v>
                </c:pt>
                <c:pt idx="10">
                  <c:v>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99280"/>
        <c:axId val="269899840"/>
      </c:lineChart>
      <c:catAx>
        <c:axId val="26989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9899840"/>
        <c:crosses val="autoZero"/>
        <c:auto val="1"/>
        <c:lblAlgn val="ctr"/>
        <c:lblOffset val="100"/>
        <c:noMultiLvlLbl val="0"/>
      </c:catAx>
      <c:valAx>
        <c:axId val="26989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989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Naturales inscritas al RENCA, según región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PN!$C$6</c:f>
              <c:strCache>
                <c:ptCount val="1"/>
                <c:pt idx="0">
                  <c:v>Inscripciones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PN!$C$7:$C$17</c:f>
              <c:numCache>
                <c:formatCode>General</c:formatCode>
                <c:ptCount val="11"/>
                <c:pt idx="0">
                  <c:v>412</c:v>
                </c:pt>
                <c:pt idx="1">
                  <c:v>12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13</c:v>
                </c:pt>
                <c:pt idx="6">
                  <c:v>10</c:v>
                </c:pt>
                <c:pt idx="7">
                  <c:v>134</c:v>
                </c:pt>
                <c:pt idx="8">
                  <c:v>165</c:v>
                </c:pt>
                <c:pt idx="9">
                  <c:v>205</c:v>
                </c:pt>
                <c:pt idx="10">
                  <c:v>165</c:v>
                </c:pt>
              </c:numCache>
            </c:numRef>
          </c:val>
        </c:ser>
        <c:ser>
          <c:idx val="2"/>
          <c:order val="1"/>
          <c:tx>
            <c:strRef>
              <c:f>PN!$F$6</c:f>
              <c:strCache>
                <c:ptCount val="1"/>
                <c:pt idx="0">
                  <c:v>Inscripciones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PN!$F$7:$F$17</c:f>
              <c:numCache>
                <c:formatCode>General</c:formatCode>
                <c:ptCount val="11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10</c:v>
                </c:pt>
                <c:pt idx="10">
                  <c:v>11</c:v>
                </c:pt>
              </c:numCache>
            </c:numRef>
          </c:val>
        </c:ser>
        <c:ser>
          <c:idx val="3"/>
          <c:order val="2"/>
          <c:tx>
            <c:strRef>
              <c:f>PN!$I$6</c:f>
              <c:strCache>
                <c:ptCount val="1"/>
                <c:pt idx="0">
                  <c:v>Inscripciones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PN!$I$7:$I$17</c:f>
              <c:numCache>
                <c:formatCode>General</c:formatCode>
                <c:ptCount val="11"/>
                <c:pt idx="0">
                  <c:v>75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25</c:v>
                </c:pt>
                <c:pt idx="8">
                  <c:v>57</c:v>
                </c:pt>
                <c:pt idx="9">
                  <c:v>65</c:v>
                </c:pt>
                <c:pt idx="10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476592"/>
        <c:axId val="303477152"/>
      </c:barChart>
      <c:lineChart>
        <c:grouping val="stacked"/>
        <c:varyColors val="0"/>
        <c:ser>
          <c:idx val="0"/>
          <c:order val="3"/>
          <c:tx>
            <c:strRef>
              <c:f>PN!$O$6</c:f>
              <c:strCache>
                <c:ptCount val="1"/>
                <c:pt idx="0">
                  <c:v>Inscripciones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PN!$O$7:$O$17</c:f>
              <c:numCache>
                <c:formatCode>General</c:formatCode>
                <c:ptCount val="11"/>
                <c:pt idx="0">
                  <c:v>499</c:v>
                </c:pt>
                <c:pt idx="1">
                  <c:v>14</c:v>
                </c:pt>
                <c:pt idx="2">
                  <c:v>8</c:v>
                </c:pt>
                <c:pt idx="3">
                  <c:v>12</c:v>
                </c:pt>
                <c:pt idx="4">
                  <c:v>8</c:v>
                </c:pt>
                <c:pt idx="5">
                  <c:v>14</c:v>
                </c:pt>
                <c:pt idx="6">
                  <c:v>12</c:v>
                </c:pt>
                <c:pt idx="7">
                  <c:v>167</c:v>
                </c:pt>
                <c:pt idx="8">
                  <c:v>225</c:v>
                </c:pt>
                <c:pt idx="9">
                  <c:v>281</c:v>
                </c:pt>
                <c:pt idx="10">
                  <c:v>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478272"/>
        <c:axId val="303477712"/>
      </c:lineChart>
      <c:catAx>
        <c:axId val="30347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477152"/>
        <c:crosses val="autoZero"/>
        <c:auto val="1"/>
        <c:lblAlgn val="ctr"/>
        <c:lblOffset val="100"/>
        <c:noMultiLvlLbl val="0"/>
      </c:catAx>
      <c:valAx>
        <c:axId val="30347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476592"/>
        <c:crosses val="autoZero"/>
        <c:crossBetween val="between"/>
      </c:valAx>
      <c:valAx>
        <c:axId val="303477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478272"/>
        <c:crosses val="max"/>
        <c:crossBetween val="between"/>
      </c:valAx>
      <c:catAx>
        <c:axId val="30347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477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Naturales inscritas al RENCA - 2021 y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PN!$B$25</c:f>
              <c:strCache>
                <c:ptCount val="1"/>
                <c:pt idx="0">
                  <c:v>Lima y Callao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PN!$D$24:$E$24</c:f>
              <c:strCache>
                <c:ptCount val="2"/>
                <c:pt idx="0">
                  <c:v>2021</c:v>
                </c:pt>
                <c:pt idx="1">
                  <c:v>Total RENCA*</c:v>
                </c:pt>
              </c:strCache>
            </c:strRef>
          </c:cat>
          <c:val>
            <c:numRef>
              <c:f>(PN!$D$26,PN!$E$26)</c:f>
              <c:numCache>
                <c:formatCode>0%</c:formatCode>
                <c:ptCount val="2"/>
                <c:pt idx="0">
                  <c:v>0.64468864468864473</c:v>
                </c:pt>
                <c:pt idx="1">
                  <c:v>0.77903118779031189</c:v>
                </c:pt>
              </c:numCache>
            </c:numRef>
          </c:val>
        </c:ser>
        <c:ser>
          <c:idx val="1"/>
          <c:order val="1"/>
          <c:tx>
            <c:strRef>
              <c:f>PN!$B$27</c:f>
              <c:strCache>
                <c:ptCount val="1"/>
                <c:pt idx="0">
                  <c:v>Regiones fuera de Lima y Callao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PN!$D$24:$E$24</c:f>
              <c:strCache>
                <c:ptCount val="2"/>
                <c:pt idx="0">
                  <c:v>2021</c:v>
                </c:pt>
                <c:pt idx="1">
                  <c:v>Total RENCA*</c:v>
                </c:pt>
              </c:strCache>
            </c:strRef>
          </c:cat>
          <c:val>
            <c:numRef>
              <c:f>(PN!$D$28,PN!$E$28)</c:f>
              <c:numCache>
                <c:formatCode>0%</c:formatCode>
                <c:ptCount val="2"/>
                <c:pt idx="0">
                  <c:v>0.35531135531135533</c:v>
                </c:pt>
                <c:pt idx="1">
                  <c:v>0.22096881220968811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3481632"/>
        <c:axId val="303482192"/>
      </c:barChart>
      <c:catAx>
        <c:axId val="3034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482192"/>
        <c:crosses val="autoZero"/>
        <c:auto val="1"/>
        <c:lblAlgn val="ctr"/>
        <c:lblOffset val="100"/>
        <c:noMultiLvlLbl val="0"/>
      </c:catAx>
      <c:valAx>
        <c:axId val="30348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48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Naturales inscritas al RENCA,</a:t>
            </a:r>
            <a:r>
              <a:rPr lang="es-ES" sz="1100" b="1" baseline="0"/>
              <a:t> según región (acumulado)</a:t>
            </a:r>
            <a:endParaRPr lang="es-E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PN!$C$5</c:f>
              <c:strCache>
                <c:ptCount val="1"/>
                <c:pt idx="0">
                  <c:v>Lima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PN!$D$7:$D$17</c:f>
              <c:numCache>
                <c:formatCode>General</c:formatCode>
                <c:ptCount val="11"/>
                <c:pt idx="0">
                  <c:v>412</c:v>
                </c:pt>
                <c:pt idx="1">
                  <c:v>424</c:v>
                </c:pt>
                <c:pt idx="2">
                  <c:v>429</c:v>
                </c:pt>
                <c:pt idx="3">
                  <c:v>437</c:v>
                </c:pt>
                <c:pt idx="4">
                  <c:v>443</c:v>
                </c:pt>
                <c:pt idx="5">
                  <c:v>456</c:v>
                </c:pt>
                <c:pt idx="6">
                  <c:v>466</c:v>
                </c:pt>
                <c:pt idx="7">
                  <c:v>600</c:v>
                </c:pt>
                <c:pt idx="8">
                  <c:v>765</c:v>
                </c:pt>
                <c:pt idx="9">
                  <c:v>970</c:v>
                </c:pt>
                <c:pt idx="10">
                  <c:v>1135</c:v>
                </c:pt>
              </c:numCache>
            </c:numRef>
          </c:val>
        </c:ser>
        <c:ser>
          <c:idx val="2"/>
          <c:order val="1"/>
          <c:tx>
            <c:strRef>
              <c:f>PN!$F$5</c:f>
              <c:strCache>
                <c:ptCount val="1"/>
                <c:pt idx="0">
                  <c:v>Callao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PN!$G$7:$G$17</c:f>
              <c:numCache>
                <c:formatCode>General</c:formatCode>
                <c:ptCount val="1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16</c:v>
                </c:pt>
                <c:pt idx="8">
                  <c:v>18</c:v>
                </c:pt>
                <c:pt idx="9">
                  <c:v>28</c:v>
                </c:pt>
                <c:pt idx="10">
                  <c:v>39</c:v>
                </c:pt>
              </c:numCache>
            </c:numRef>
          </c:val>
        </c:ser>
        <c:ser>
          <c:idx val="3"/>
          <c:order val="2"/>
          <c:tx>
            <c:strRef>
              <c:f>PN!$I$5</c:f>
              <c:strCache>
                <c:ptCount val="1"/>
                <c:pt idx="0">
                  <c:v>Regiones fuera de Lima y Callao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PN!$J$7:$J$17</c:f>
              <c:numCache>
                <c:formatCode>General</c:formatCode>
                <c:ptCount val="11"/>
                <c:pt idx="0">
                  <c:v>75</c:v>
                </c:pt>
                <c:pt idx="1">
                  <c:v>77</c:v>
                </c:pt>
                <c:pt idx="2">
                  <c:v>80</c:v>
                </c:pt>
                <c:pt idx="3">
                  <c:v>84</c:v>
                </c:pt>
                <c:pt idx="4">
                  <c:v>86</c:v>
                </c:pt>
                <c:pt idx="5">
                  <c:v>87</c:v>
                </c:pt>
                <c:pt idx="6">
                  <c:v>89</c:v>
                </c:pt>
                <c:pt idx="7">
                  <c:v>114</c:v>
                </c:pt>
                <c:pt idx="8">
                  <c:v>171</c:v>
                </c:pt>
                <c:pt idx="9">
                  <c:v>236</c:v>
                </c:pt>
                <c:pt idx="10">
                  <c:v>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610080"/>
        <c:axId val="304610640"/>
      </c:barChart>
      <c:lineChart>
        <c:grouping val="stacked"/>
        <c:varyColors val="0"/>
        <c:ser>
          <c:idx val="0"/>
          <c:order val="3"/>
          <c:tx>
            <c:strRef>
              <c:f>PN!$L$5</c:f>
              <c:strCache>
                <c:ptCount val="1"/>
                <c:pt idx="0">
                  <c:v>Otros países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PN!$M$7:$M$17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PN!$O$5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PN!$B$7:$B$17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PN!$P$7:$P$17</c:f>
              <c:numCache>
                <c:formatCode>General</c:formatCode>
                <c:ptCount val="11"/>
                <c:pt idx="0">
                  <c:v>499</c:v>
                </c:pt>
                <c:pt idx="1">
                  <c:v>513</c:v>
                </c:pt>
                <c:pt idx="2">
                  <c:v>521</c:v>
                </c:pt>
                <c:pt idx="3">
                  <c:v>533</c:v>
                </c:pt>
                <c:pt idx="4">
                  <c:v>541</c:v>
                </c:pt>
                <c:pt idx="5">
                  <c:v>555</c:v>
                </c:pt>
                <c:pt idx="6">
                  <c:v>567</c:v>
                </c:pt>
                <c:pt idx="7">
                  <c:v>734</c:v>
                </c:pt>
                <c:pt idx="8">
                  <c:v>959</c:v>
                </c:pt>
                <c:pt idx="9">
                  <c:v>1240</c:v>
                </c:pt>
                <c:pt idx="10">
                  <c:v>1513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610080"/>
        <c:axId val="304610640"/>
      </c:lineChart>
      <c:catAx>
        <c:axId val="30461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10640"/>
        <c:crosses val="autoZero"/>
        <c:auto val="1"/>
        <c:lblAlgn val="ctr"/>
        <c:lblOffset val="100"/>
        <c:noMultiLvlLbl val="0"/>
      </c:catAx>
      <c:valAx>
        <c:axId val="3046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1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854768153980753E-2"/>
          <c:y val="0.78664597607762388"/>
          <c:w val="0.84191634273563909"/>
          <c:h val="0.19013196650294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Naturales inscritas al RENCA, según sexo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PN_sexo!$F$4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PN_sexo!$F$6:$F$16</c:f>
              <c:numCache>
                <c:formatCode>General</c:formatCode>
                <c:ptCount val="11"/>
                <c:pt idx="0">
                  <c:v>347</c:v>
                </c:pt>
                <c:pt idx="1">
                  <c:v>12</c:v>
                </c:pt>
                <c:pt idx="2">
                  <c:v>5</c:v>
                </c:pt>
                <c:pt idx="3">
                  <c:v>11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92</c:v>
                </c:pt>
                <c:pt idx="8">
                  <c:v>145</c:v>
                </c:pt>
                <c:pt idx="9">
                  <c:v>184</c:v>
                </c:pt>
                <c:pt idx="10">
                  <c:v>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PN_sexo!$C$4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PN_sexo!$C$6:$C$16</c:f>
              <c:numCache>
                <c:formatCode>General</c:formatCode>
                <c:ptCount val="11"/>
                <c:pt idx="0">
                  <c:v>152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75</c:v>
                </c:pt>
                <c:pt idx="8">
                  <c:v>80</c:v>
                </c:pt>
                <c:pt idx="9">
                  <c:v>97</c:v>
                </c:pt>
                <c:pt idx="10">
                  <c:v>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614000"/>
        <c:axId val="304687616"/>
      </c:lineChart>
      <c:catAx>
        <c:axId val="3046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87616"/>
        <c:crosses val="autoZero"/>
        <c:auto val="1"/>
        <c:lblAlgn val="ctr"/>
        <c:lblOffset val="100"/>
        <c:noMultiLvlLbl val="0"/>
      </c:catAx>
      <c:valAx>
        <c:axId val="30468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Naturales inscritas al RENCA, según sexo y año (porcentaje del acumulado)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PN_sexo!$F$4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PN_sexo!$B$6:$B$16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PN_sexo!$H$6:$H$16</c:f>
              <c:numCache>
                <c:formatCode>0.0%</c:formatCode>
                <c:ptCount val="11"/>
                <c:pt idx="0">
                  <c:v>0.69539078156312628</c:v>
                </c:pt>
                <c:pt idx="1">
                  <c:v>0.69980506822612087</c:v>
                </c:pt>
                <c:pt idx="2">
                  <c:v>0.69865642994241839</c:v>
                </c:pt>
                <c:pt idx="3">
                  <c:v>0.70356472795497182</c:v>
                </c:pt>
                <c:pt idx="4">
                  <c:v>0.70240295748613679</c:v>
                </c:pt>
                <c:pt idx="5">
                  <c:v>0.70450450450450453</c:v>
                </c:pt>
                <c:pt idx="6">
                  <c:v>0.70017636684303353</c:v>
                </c:pt>
                <c:pt idx="7">
                  <c:v>0.66621253405994552</c:v>
                </c:pt>
                <c:pt idx="8">
                  <c:v>0.66110531803962458</c:v>
                </c:pt>
                <c:pt idx="9">
                  <c:v>0.6596774193548387</c:v>
                </c:pt>
                <c:pt idx="10">
                  <c:v>0.6560880829015544</c:v>
                </c:pt>
              </c:numCache>
            </c:numRef>
          </c:val>
        </c:ser>
        <c:ser>
          <c:idx val="1"/>
          <c:order val="1"/>
          <c:tx>
            <c:strRef>
              <c:f>PN_sexo!$C$4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PN_sexo!$B$6:$B$16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PN_sexo!$E$6:$E$16</c:f>
              <c:numCache>
                <c:formatCode>0.0%</c:formatCode>
                <c:ptCount val="11"/>
                <c:pt idx="0">
                  <c:v>0.30460921843687377</c:v>
                </c:pt>
                <c:pt idx="1">
                  <c:v>0.30019493177387913</c:v>
                </c:pt>
                <c:pt idx="2">
                  <c:v>0.30134357005758156</c:v>
                </c:pt>
                <c:pt idx="3">
                  <c:v>0.29643527204502812</c:v>
                </c:pt>
                <c:pt idx="4">
                  <c:v>0.29759704251386321</c:v>
                </c:pt>
                <c:pt idx="5">
                  <c:v>0.29549549549549547</c:v>
                </c:pt>
                <c:pt idx="6">
                  <c:v>0.29982363315696647</c:v>
                </c:pt>
                <c:pt idx="7">
                  <c:v>0.33378746594005448</c:v>
                </c:pt>
                <c:pt idx="8">
                  <c:v>0.33889468196037537</c:v>
                </c:pt>
                <c:pt idx="9">
                  <c:v>0.3403225806451613</c:v>
                </c:pt>
                <c:pt idx="10">
                  <c:v>0.3439119170984456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690416"/>
        <c:axId val="304690976"/>
      </c:barChart>
      <c:catAx>
        <c:axId val="30469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90976"/>
        <c:crosses val="autoZero"/>
        <c:auto val="1"/>
        <c:lblAlgn val="ctr"/>
        <c:lblOffset val="100"/>
        <c:noMultiLvlLbl val="0"/>
      </c:catAx>
      <c:valAx>
        <c:axId val="3046909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69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Inscripciones por PN y PJ, según región (acumulado)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General!$C$4</c:f>
              <c:strCache>
                <c:ptCount val="1"/>
                <c:pt idx="0">
                  <c:v>Lima y Callao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General!$B$6:$B$16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General!$D$6:$D$16</c:f>
              <c:numCache>
                <c:formatCode>General</c:formatCode>
                <c:ptCount val="11"/>
                <c:pt idx="0">
                  <c:v>627</c:v>
                </c:pt>
                <c:pt idx="1">
                  <c:v>708</c:v>
                </c:pt>
                <c:pt idx="2">
                  <c:v>768</c:v>
                </c:pt>
                <c:pt idx="3">
                  <c:v>828</c:v>
                </c:pt>
                <c:pt idx="4">
                  <c:v>921</c:v>
                </c:pt>
                <c:pt idx="5">
                  <c:v>1005</c:v>
                </c:pt>
                <c:pt idx="6">
                  <c:v>1075</c:v>
                </c:pt>
                <c:pt idx="7">
                  <c:v>1367</c:v>
                </c:pt>
                <c:pt idx="8">
                  <c:v>1679</c:v>
                </c:pt>
                <c:pt idx="9">
                  <c:v>2000</c:v>
                </c:pt>
                <c:pt idx="10">
                  <c:v>2305</c:v>
                </c:pt>
              </c:numCache>
            </c:numRef>
          </c:val>
        </c:ser>
        <c:ser>
          <c:idx val="1"/>
          <c:order val="1"/>
          <c:tx>
            <c:strRef>
              <c:f>General!$F$4</c:f>
              <c:strCache>
                <c:ptCount val="1"/>
                <c:pt idx="0">
                  <c:v>Regiones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General!$B$6:$B$16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General!$G$6:$G$16</c:f>
              <c:numCache>
                <c:formatCode>General</c:formatCode>
                <c:ptCount val="11"/>
                <c:pt idx="0">
                  <c:v>105</c:v>
                </c:pt>
                <c:pt idx="1">
                  <c:v>141</c:v>
                </c:pt>
                <c:pt idx="2">
                  <c:v>154</c:v>
                </c:pt>
                <c:pt idx="3">
                  <c:v>179</c:v>
                </c:pt>
                <c:pt idx="4">
                  <c:v>209</c:v>
                </c:pt>
                <c:pt idx="5">
                  <c:v>229</c:v>
                </c:pt>
                <c:pt idx="6">
                  <c:v>257</c:v>
                </c:pt>
                <c:pt idx="7">
                  <c:v>307</c:v>
                </c:pt>
                <c:pt idx="8">
                  <c:v>419</c:v>
                </c:pt>
                <c:pt idx="9">
                  <c:v>518</c:v>
                </c:pt>
                <c:pt idx="10">
                  <c:v>692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7710992"/>
        <c:axId val="267711552"/>
      </c:barChart>
      <c:lineChart>
        <c:grouping val="stacked"/>
        <c:varyColors val="0"/>
        <c:ser>
          <c:idx val="2"/>
          <c:order val="2"/>
          <c:tx>
            <c:strRef>
              <c:f>General!$I$4</c:f>
              <c:strCache>
                <c:ptCount val="1"/>
                <c:pt idx="0">
                  <c:v>Total*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General!$J$6:$J$16</c:f>
              <c:numCache>
                <c:formatCode>General</c:formatCode>
                <c:ptCount val="11"/>
                <c:pt idx="0">
                  <c:v>732</c:v>
                </c:pt>
                <c:pt idx="1">
                  <c:v>849</c:v>
                </c:pt>
                <c:pt idx="2">
                  <c:v>922</c:v>
                </c:pt>
                <c:pt idx="3">
                  <c:v>1007</c:v>
                </c:pt>
                <c:pt idx="4">
                  <c:v>1130</c:v>
                </c:pt>
                <c:pt idx="5">
                  <c:v>1234</c:v>
                </c:pt>
                <c:pt idx="6">
                  <c:v>1332</c:v>
                </c:pt>
                <c:pt idx="7">
                  <c:v>1674</c:v>
                </c:pt>
                <c:pt idx="8">
                  <c:v>2098</c:v>
                </c:pt>
                <c:pt idx="9">
                  <c:v>2518</c:v>
                </c:pt>
                <c:pt idx="10">
                  <c:v>2997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710992"/>
        <c:axId val="267711552"/>
      </c:lineChart>
      <c:catAx>
        <c:axId val="2677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7711552"/>
        <c:crosses val="autoZero"/>
        <c:auto val="1"/>
        <c:lblAlgn val="ctr"/>
        <c:lblOffset val="100"/>
        <c:noMultiLvlLbl val="0"/>
      </c:catAx>
      <c:valAx>
        <c:axId val="267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771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Jurídicas inscritas al RENCA, según región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PJ!$C$5</c:f>
              <c:strCache>
                <c:ptCount val="1"/>
                <c:pt idx="0">
                  <c:v>Lima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PJ!$C$7:$C$17</c:f>
              <c:numCache>
                <c:formatCode>General</c:formatCode>
                <c:ptCount val="11"/>
                <c:pt idx="0">
                  <c:v>203</c:v>
                </c:pt>
                <c:pt idx="1">
                  <c:v>67</c:v>
                </c:pt>
                <c:pt idx="2">
                  <c:v>55</c:v>
                </c:pt>
                <c:pt idx="3">
                  <c:v>52</c:v>
                </c:pt>
                <c:pt idx="4">
                  <c:v>85</c:v>
                </c:pt>
                <c:pt idx="5">
                  <c:v>70</c:v>
                </c:pt>
                <c:pt idx="6">
                  <c:v>57</c:v>
                </c:pt>
                <c:pt idx="7">
                  <c:v>152</c:v>
                </c:pt>
                <c:pt idx="8">
                  <c:v>144</c:v>
                </c:pt>
                <c:pt idx="9">
                  <c:v>104</c:v>
                </c:pt>
                <c:pt idx="10">
                  <c:v>124</c:v>
                </c:pt>
              </c:numCache>
            </c:numRef>
          </c:val>
        </c:ser>
        <c:ser>
          <c:idx val="2"/>
          <c:order val="1"/>
          <c:tx>
            <c:strRef>
              <c:f>PJ!$F$5</c:f>
              <c:strCache>
                <c:ptCount val="1"/>
                <c:pt idx="0">
                  <c:v>Callao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PJ!$F$7:$F$17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</c:numCache>
            </c:numRef>
          </c:val>
        </c:ser>
        <c:ser>
          <c:idx val="3"/>
          <c:order val="2"/>
          <c:tx>
            <c:strRef>
              <c:f>PJ!$I$5</c:f>
              <c:strCache>
                <c:ptCount val="1"/>
                <c:pt idx="0">
                  <c:v>Regiones fuera de Lima y Callao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PJ!$I$7:$I$17</c:f>
              <c:numCache>
                <c:formatCode>General</c:formatCode>
                <c:ptCount val="11"/>
                <c:pt idx="0">
                  <c:v>30</c:v>
                </c:pt>
                <c:pt idx="1">
                  <c:v>34</c:v>
                </c:pt>
                <c:pt idx="2">
                  <c:v>10</c:v>
                </c:pt>
                <c:pt idx="3">
                  <c:v>21</c:v>
                </c:pt>
                <c:pt idx="4">
                  <c:v>28</c:v>
                </c:pt>
                <c:pt idx="5">
                  <c:v>19</c:v>
                </c:pt>
                <c:pt idx="6">
                  <c:v>26</c:v>
                </c:pt>
                <c:pt idx="7">
                  <c:v>25</c:v>
                </c:pt>
                <c:pt idx="8">
                  <c:v>55</c:v>
                </c:pt>
                <c:pt idx="9">
                  <c:v>34</c:v>
                </c:pt>
                <c:pt idx="10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106720"/>
        <c:axId val="275107280"/>
      </c:barChart>
      <c:lineChart>
        <c:grouping val="stacked"/>
        <c:varyColors val="0"/>
        <c:ser>
          <c:idx val="0"/>
          <c:order val="3"/>
          <c:tx>
            <c:strRef>
              <c:f>PJ!$L$5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PJ!$L$7:$L$17</c:f>
              <c:numCache>
                <c:formatCode>General</c:formatCode>
                <c:ptCount val="11"/>
                <c:pt idx="0">
                  <c:v>233</c:v>
                </c:pt>
                <c:pt idx="1">
                  <c:v>103</c:v>
                </c:pt>
                <c:pt idx="2">
                  <c:v>65</c:v>
                </c:pt>
                <c:pt idx="3">
                  <c:v>73</c:v>
                </c:pt>
                <c:pt idx="4">
                  <c:v>115</c:v>
                </c:pt>
                <c:pt idx="5">
                  <c:v>90</c:v>
                </c:pt>
                <c:pt idx="6">
                  <c:v>86</c:v>
                </c:pt>
                <c:pt idx="7">
                  <c:v>179</c:v>
                </c:pt>
                <c:pt idx="8">
                  <c:v>200</c:v>
                </c:pt>
                <c:pt idx="9">
                  <c:v>140</c:v>
                </c:pt>
                <c:pt idx="10">
                  <c:v>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106720"/>
        <c:axId val="275107280"/>
      </c:lineChart>
      <c:catAx>
        <c:axId val="2751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07280"/>
        <c:crosses val="autoZero"/>
        <c:auto val="1"/>
        <c:lblAlgn val="ctr"/>
        <c:lblOffset val="100"/>
        <c:noMultiLvlLbl val="0"/>
      </c:catAx>
      <c:valAx>
        <c:axId val="27510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0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Jurídicas inscritas al RENCA por región - 2021 y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PJ!$B$27</c:f>
              <c:strCache>
                <c:ptCount val="1"/>
                <c:pt idx="0">
                  <c:v>Lima y Callao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PJ!$D$26:$E$26</c:f>
              <c:strCache>
                <c:ptCount val="2"/>
                <c:pt idx="0">
                  <c:v>2021</c:v>
                </c:pt>
                <c:pt idx="1">
                  <c:v>Total RENCA</c:v>
                </c:pt>
              </c:strCache>
            </c:strRef>
          </c:cat>
          <c:val>
            <c:numRef>
              <c:f>(PJ!$D$28,PJ!$E$28)</c:f>
              <c:numCache>
                <c:formatCode>0%</c:formatCode>
                <c:ptCount val="2"/>
                <c:pt idx="0">
                  <c:v>0.62621359223300976</c:v>
                </c:pt>
                <c:pt idx="1">
                  <c:v>0.75906040268456376</c:v>
                </c:pt>
              </c:numCache>
            </c:numRef>
          </c:val>
        </c:ser>
        <c:ser>
          <c:idx val="1"/>
          <c:order val="1"/>
          <c:tx>
            <c:strRef>
              <c:f>PJ!$B$29</c:f>
              <c:strCache>
                <c:ptCount val="1"/>
                <c:pt idx="0">
                  <c:v>Regiones fuera de Lima y Callao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PJ!$D$26:$E$26</c:f>
              <c:strCache>
                <c:ptCount val="2"/>
                <c:pt idx="0">
                  <c:v>2021</c:v>
                </c:pt>
                <c:pt idx="1">
                  <c:v>Total RENCA</c:v>
                </c:pt>
              </c:strCache>
            </c:strRef>
          </c:cat>
          <c:val>
            <c:numRef>
              <c:f>(PJ!$D$30,PJ!$E$30)</c:f>
              <c:numCache>
                <c:formatCode>0%</c:formatCode>
                <c:ptCount val="2"/>
                <c:pt idx="0">
                  <c:v>0.37378640776699029</c:v>
                </c:pt>
                <c:pt idx="1">
                  <c:v>0.24093959731543624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110640"/>
        <c:axId val="269376976"/>
      </c:barChart>
      <c:catAx>
        <c:axId val="27511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9376976"/>
        <c:crosses val="autoZero"/>
        <c:auto val="1"/>
        <c:lblAlgn val="ctr"/>
        <c:lblOffset val="100"/>
        <c:noMultiLvlLbl val="0"/>
      </c:catAx>
      <c:valAx>
        <c:axId val="2693769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7511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Jurídicas inscritas al RENCA,</a:t>
            </a:r>
            <a:r>
              <a:rPr lang="es-ES" sz="1100" b="1" baseline="0"/>
              <a:t> según región (acumulado)</a:t>
            </a:r>
            <a:endParaRPr lang="es-ES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PJ!$C$5</c:f>
              <c:strCache>
                <c:ptCount val="1"/>
                <c:pt idx="0">
                  <c:v>Lima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PJ!$D$7:$D$17</c:f>
              <c:numCache>
                <c:formatCode>General</c:formatCode>
                <c:ptCount val="11"/>
                <c:pt idx="0">
                  <c:v>203</c:v>
                </c:pt>
                <c:pt idx="1">
                  <c:v>270</c:v>
                </c:pt>
                <c:pt idx="2">
                  <c:v>325</c:v>
                </c:pt>
                <c:pt idx="3">
                  <c:v>377</c:v>
                </c:pt>
                <c:pt idx="4">
                  <c:v>462</c:v>
                </c:pt>
                <c:pt idx="5">
                  <c:v>532</c:v>
                </c:pt>
                <c:pt idx="6">
                  <c:v>589</c:v>
                </c:pt>
                <c:pt idx="7">
                  <c:v>741</c:v>
                </c:pt>
                <c:pt idx="8">
                  <c:v>885</c:v>
                </c:pt>
                <c:pt idx="9">
                  <c:v>989</c:v>
                </c:pt>
                <c:pt idx="10">
                  <c:v>1113</c:v>
                </c:pt>
              </c:numCache>
            </c:numRef>
          </c:val>
        </c:ser>
        <c:ser>
          <c:idx val="2"/>
          <c:order val="1"/>
          <c:tx>
            <c:strRef>
              <c:f>PJ!$F$5</c:f>
              <c:strCache>
                <c:ptCount val="1"/>
                <c:pt idx="0">
                  <c:v>Callao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PJ!$G$7:$G$17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18</c:v>
                </c:pt>
              </c:numCache>
            </c:numRef>
          </c:val>
        </c:ser>
        <c:ser>
          <c:idx val="3"/>
          <c:order val="2"/>
          <c:tx>
            <c:strRef>
              <c:f>PJ!$I$5</c:f>
              <c:strCache>
                <c:ptCount val="1"/>
                <c:pt idx="0">
                  <c:v>Regiones fuera de Lima y Callao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PJ!$J$7:$J$17</c:f>
              <c:numCache>
                <c:formatCode>General</c:formatCode>
                <c:ptCount val="11"/>
                <c:pt idx="0">
                  <c:v>30</c:v>
                </c:pt>
                <c:pt idx="1">
                  <c:v>64</c:v>
                </c:pt>
                <c:pt idx="2">
                  <c:v>74</c:v>
                </c:pt>
                <c:pt idx="3">
                  <c:v>95</c:v>
                </c:pt>
                <c:pt idx="4">
                  <c:v>123</c:v>
                </c:pt>
                <c:pt idx="5">
                  <c:v>142</c:v>
                </c:pt>
                <c:pt idx="6">
                  <c:v>168</c:v>
                </c:pt>
                <c:pt idx="7">
                  <c:v>193</c:v>
                </c:pt>
                <c:pt idx="8">
                  <c:v>248</c:v>
                </c:pt>
                <c:pt idx="9">
                  <c:v>282</c:v>
                </c:pt>
                <c:pt idx="10">
                  <c:v>359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9381456"/>
        <c:axId val="269382016"/>
      </c:barChart>
      <c:lineChart>
        <c:grouping val="stacked"/>
        <c:varyColors val="0"/>
        <c:ser>
          <c:idx val="0"/>
          <c:order val="3"/>
          <c:tx>
            <c:strRef>
              <c:f>PJ!$L$5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PJ!$B$7:$B$17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PJ!$M$7:$M$17</c:f>
              <c:numCache>
                <c:formatCode>General</c:formatCode>
                <c:ptCount val="11"/>
                <c:pt idx="0">
                  <c:v>233</c:v>
                </c:pt>
                <c:pt idx="1">
                  <c:v>336</c:v>
                </c:pt>
                <c:pt idx="2">
                  <c:v>401</c:v>
                </c:pt>
                <c:pt idx="3">
                  <c:v>474</c:v>
                </c:pt>
                <c:pt idx="4">
                  <c:v>589</c:v>
                </c:pt>
                <c:pt idx="5">
                  <c:v>679</c:v>
                </c:pt>
                <c:pt idx="6">
                  <c:v>765</c:v>
                </c:pt>
                <c:pt idx="7">
                  <c:v>944</c:v>
                </c:pt>
                <c:pt idx="8">
                  <c:v>1144</c:v>
                </c:pt>
                <c:pt idx="9">
                  <c:v>1284</c:v>
                </c:pt>
                <c:pt idx="10">
                  <c:v>1490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81456"/>
        <c:axId val="269382016"/>
      </c:lineChart>
      <c:catAx>
        <c:axId val="26938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9382016"/>
        <c:crosses val="autoZero"/>
        <c:auto val="1"/>
        <c:lblAlgn val="ctr"/>
        <c:lblOffset val="100"/>
        <c:noMultiLvlLbl val="0"/>
      </c:catAx>
      <c:valAx>
        <c:axId val="26938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938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Jurídicas inscritas al RENCA, según tipo de organización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PJ_Tipo!$F$4</c:f>
              <c:strCache>
                <c:ptCount val="1"/>
                <c:pt idx="0">
                  <c:v>Empresa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PJ_Tipo!$F$6:$F$16</c:f>
              <c:numCache>
                <c:formatCode>General</c:formatCode>
                <c:ptCount val="11"/>
                <c:pt idx="0">
                  <c:v>215</c:v>
                </c:pt>
                <c:pt idx="1">
                  <c:v>95</c:v>
                </c:pt>
                <c:pt idx="2">
                  <c:v>56</c:v>
                </c:pt>
                <c:pt idx="3">
                  <c:v>65</c:v>
                </c:pt>
                <c:pt idx="4">
                  <c:v>110</c:v>
                </c:pt>
                <c:pt idx="5">
                  <c:v>84</c:v>
                </c:pt>
                <c:pt idx="6">
                  <c:v>78</c:v>
                </c:pt>
                <c:pt idx="7">
                  <c:v>170</c:v>
                </c:pt>
                <c:pt idx="8">
                  <c:v>185</c:v>
                </c:pt>
                <c:pt idx="9">
                  <c:v>142</c:v>
                </c:pt>
                <c:pt idx="10">
                  <c:v>186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PJ_Tipo!$C$4</c:f>
              <c:strCache>
                <c:ptCount val="1"/>
                <c:pt idx="0">
                  <c:v>Asociación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PJ_Tipo!$C$6:$C$16</c:f>
              <c:numCache>
                <c:formatCode>General</c:formatCode>
                <c:ptCount val="11"/>
                <c:pt idx="0">
                  <c:v>18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15</c:v>
                </c:pt>
                <c:pt idx="9">
                  <c:v>6</c:v>
                </c:pt>
                <c:pt idx="1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84016"/>
        <c:axId val="303984576"/>
      </c:lineChart>
      <c:catAx>
        <c:axId val="3039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984576"/>
        <c:crosses val="autoZero"/>
        <c:auto val="1"/>
        <c:lblAlgn val="ctr"/>
        <c:lblOffset val="100"/>
        <c:noMultiLvlLbl val="0"/>
      </c:catAx>
      <c:valAx>
        <c:axId val="30398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9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Personas Jurídicas inscritas al RENCA, según tipo de organización y año (porcentaje del acumulado)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PJ_Tipo!$F$4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PJ_Tipo!$B$6:$B$16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PJ_Tipo!$H$6:$H$16</c:f>
              <c:numCache>
                <c:formatCode>0.0%</c:formatCode>
                <c:ptCount val="11"/>
                <c:pt idx="0">
                  <c:v>0.92274678111587982</c:v>
                </c:pt>
                <c:pt idx="1">
                  <c:v>0.92261904761904767</c:v>
                </c:pt>
                <c:pt idx="2">
                  <c:v>0.91271820448877805</c:v>
                </c:pt>
                <c:pt idx="3">
                  <c:v>0.90928270042194093</c:v>
                </c:pt>
                <c:pt idx="4">
                  <c:v>0.91850594227504245</c:v>
                </c:pt>
                <c:pt idx="5">
                  <c:v>0.92047128129602351</c:v>
                </c:pt>
                <c:pt idx="6">
                  <c:v>0.91895424836601303</c:v>
                </c:pt>
                <c:pt idx="7">
                  <c:v>0.92478813559322037</c:v>
                </c:pt>
                <c:pt idx="8">
                  <c:v>0.92482517482517479</c:v>
                </c:pt>
                <c:pt idx="9">
                  <c:v>0.92879256965944268</c:v>
                </c:pt>
                <c:pt idx="10">
                  <c:v>0.93020134228187923</c:v>
                </c:pt>
              </c:numCache>
            </c:numRef>
          </c:val>
        </c:ser>
        <c:ser>
          <c:idx val="1"/>
          <c:order val="1"/>
          <c:tx>
            <c:strRef>
              <c:f>PJ_Tipo!$C$4</c:f>
              <c:strCache>
                <c:ptCount val="1"/>
                <c:pt idx="0">
                  <c:v>Asociación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PJ_Tipo!$B$6:$B$16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PJ_Tipo!$E$6:$E$16</c:f>
              <c:numCache>
                <c:formatCode>0.0%</c:formatCode>
                <c:ptCount val="11"/>
                <c:pt idx="0">
                  <c:v>7.7253218884120178E-2</c:v>
                </c:pt>
                <c:pt idx="1">
                  <c:v>7.7380952380952384E-2</c:v>
                </c:pt>
                <c:pt idx="2">
                  <c:v>8.7281795511221949E-2</c:v>
                </c:pt>
                <c:pt idx="3">
                  <c:v>9.0717299578059074E-2</c:v>
                </c:pt>
                <c:pt idx="4">
                  <c:v>8.1494057724957561E-2</c:v>
                </c:pt>
                <c:pt idx="5">
                  <c:v>7.9528718703976431E-2</c:v>
                </c:pt>
                <c:pt idx="6">
                  <c:v>8.1045751633986932E-2</c:v>
                </c:pt>
                <c:pt idx="7">
                  <c:v>7.5211864406779655E-2</c:v>
                </c:pt>
                <c:pt idx="8">
                  <c:v>7.5174825174825169E-2</c:v>
                </c:pt>
                <c:pt idx="9">
                  <c:v>7.1207430340557279E-2</c:v>
                </c:pt>
                <c:pt idx="10">
                  <c:v>6.9798657718120799E-2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987376"/>
        <c:axId val="303987936"/>
      </c:barChart>
      <c:catAx>
        <c:axId val="30398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987936"/>
        <c:crosses val="autoZero"/>
        <c:auto val="1"/>
        <c:lblAlgn val="ctr"/>
        <c:lblOffset val="100"/>
        <c:noMultiLvlLbl val="0"/>
      </c:catAx>
      <c:valAx>
        <c:axId val="3039879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398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Representantes legales de las Personas Jurídicas inscritas al RENCA, según sexo y año de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PJ_RL_sexo!$F$4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PJ_RL_sexo!$F$6:$F$16</c:f>
              <c:numCache>
                <c:formatCode>General</c:formatCode>
                <c:ptCount val="11"/>
                <c:pt idx="0">
                  <c:v>183</c:v>
                </c:pt>
                <c:pt idx="1">
                  <c:v>79</c:v>
                </c:pt>
                <c:pt idx="2">
                  <c:v>49</c:v>
                </c:pt>
                <c:pt idx="3">
                  <c:v>51</c:v>
                </c:pt>
                <c:pt idx="4">
                  <c:v>89</c:v>
                </c:pt>
                <c:pt idx="5">
                  <c:v>68</c:v>
                </c:pt>
                <c:pt idx="6">
                  <c:v>59</c:v>
                </c:pt>
                <c:pt idx="7">
                  <c:v>144</c:v>
                </c:pt>
                <c:pt idx="8">
                  <c:v>142</c:v>
                </c:pt>
                <c:pt idx="9">
                  <c:v>99</c:v>
                </c:pt>
                <c:pt idx="10">
                  <c:v>154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PJ_RL_sexo!$C$4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PJ_RL_sexo!$B$6:$B$16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PJ_RL_sexo!$C$6:$C$16</c:f>
              <c:numCache>
                <c:formatCode>General</c:formatCode>
                <c:ptCount val="11"/>
                <c:pt idx="0">
                  <c:v>50</c:v>
                </c:pt>
                <c:pt idx="1">
                  <c:v>24</c:v>
                </c:pt>
                <c:pt idx="2">
                  <c:v>16</c:v>
                </c:pt>
                <c:pt idx="3">
                  <c:v>22</c:v>
                </c:pt>
                <c:pt idx="4">
                  <c:v>26</c:v>
                </c:pt>
                <c:pt idx="5">
                  <c:v>22</c:v>
                </c:pt>
                <c:pt idx="6">
                  <c:v>27</c:v>
                </c:pt>
                <c:pt idx="7">
                  <c:v>35</c:v>
                </c:pt>
                <c:pt idx="8">
                  <c:v>58</c:v>
                </c:pt>
                <c:pt idx="9">
                  <c:v>41</c:v>
                </c:pt>
                <c:pt idx="10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996096"/>
        <c:axId val="301996656"/>
      </c:lineChart>
      <c:catAx>
        <c:axId val="30199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996656"/>
        <c:crosses val="autoZero"/>
        <c:auto val="1"/>
        <c:lblAlgn val="ctr"/>
        <c:lblOffset val="100"/>
        <c:noMultiLvlLbl val="0"/>
      </c:catAx>
      <c:valAx>
        <c:axId val="30199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99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 b="1"/>
              <a:t>Representantes legales de las Personas Jurídicas inscritas al RENCA, según sexo y año (porcentaje del acumulado)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PJ_RL_sexo!$F$4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PN_sexo!$B$6:$B$16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PJ_RL_sexo!$H$6:$H$16</c:f>
              <c:numCache>
                <c:formatCode>0.0%</c:formatCode>
                <c:ptCount val="11"/>
                <c:pt idx="0">
                  <c:v>0.78540772532188841</c:v>
                </c:pt>
                <c:pt idx="1">
                  <c:v>0.77976190476190477</c:v>
                </c:pt>
                <c:pt idx="2">
                  <c:v>0.77556109725685785</c:v>
                </c:pt>
                <c:pt idx="3">
                  <c:v>0.76371308016877637</c:v>
                </c:pt>
                <c:pt idx="4">
                  <c:v>0.76570458404074704</c:v>
                </c:pt>
                <c:pt idx="5">
                  <c:v>0.76435935198821792</c:v>
                </c:pt>
                <c:pt idx="6">
                  <c:v>0.75555555555555554</c:v>
                </c:pt>
                <c:pt idx="7">
                  <c:v>0.76483050847457623</c:v>
                </c:pt>
                <c:pt idx="8">
                  <c:v>0.75524475524475521</c:v>
                </c:pt>
                <c:pt idx="9">
                  <c:v>0.75</c:v>
                </c:pt>
                <c:pt idx="10">
                  <c:v>0.74966442953020129</c:v>
                </c:pt>
              </c:numCache>
            </c:numRef>
          </c:val>
        </c:ser>
        <c:ser>
          <c:idx val="1"/>
          <c:order val="1"/>
          <c:tx>
            <c:strRef>
              <c:f>PJ_RL_sexo!$C$4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PN_sexo!$B$6:$B$16</c:f>
              <c:strCache>
                <c:ptCount val="11"/>
                <c:pt idx="0">
                  <c:v>Hasta 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strCache>
            </c:strRef>
          </c:cat>
          <c:val>
            <c:numRef>
              <c:f>PJ_RL_sexo!$E$6:$E$16</c:f>
              <c:numCache>
                <c:formatCode>0.0%</c:formatCode>
                <c:ptCount val="11"/>
                <c:pt idx="0">
                  <c:v>0.21459227467811159</c:v>
                </c:pt>
                <c:pt idx="1">
                  <c:v>0.22023809523809523</c:v>
                </c:pt>
                <c:pt idx="2">
                  <c:v>0.22443890274314215</c:v>
                </c:pt>
                <c:pt idx="3">
                  <c:v>0.23628691983122363</c:v>
                </c:pt>
                <c:pt idx="4">
                  <c:v>0.23429541595925296</c:v>
                </c:pt>
                <c:pt idx="5">
                  <c:v>0.23564064801178203</c:v>
                </c:pt>
                <c:pt idx="6">
                  <c:v>0.24444444444444444</c:v>
                </c:pt>
                <c:pt idx="7">
                  <c:v>0.23516949152542374</c:v>
                </c:pt>
                <c:pt idx="8">
                  <c:v>0.24475524475524477</c:v>
                </c:pt>
                <c:pt idx="9">
                  <c:v>0.25</c:v>
                </c:pt>
                <c:pt idx="10">
                  <c:v>0.25033557046979865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000016"/>
        <c:axId val="302000576"/>
      </c:barChart>
      <c:catAx>
        <c:axId val="30200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2000576"/>
        <c:crosses val="autoZero"/>
        <c:auto val="1"/>
        <c:lblAlgn val="ctr"/>
        <c:lblOffset val="100"/>
        <c:noMultiLvlLbl val="0"/>
      </c:catAx>
      <c:valAx>
        <c:axId val="3020005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200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18</xdr:row>
      <xdr:rowOff>128587</xdr:rowOff>
    </xdr:from>
    <xdr:to>
      <xdr:col>13</xdr:col>
      <xdr:colOff>133350</xdr:colOff>
      <xdr:row>35</xdr:row>
      <xdr:rowOff>119062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18</xdr:row>
      <xdr:rowOff>114300</xdr:rowOff>
    </xdr:from>
    <xdr:to>
      <xdr:col>7</xdr:col>
      <xdr:colOff>9525</xdr:colOff>
      <xdr:row>35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1</xdr:row>
      <xdr:rowOff>71437</xdr:rowOff>
    </xdr:from>
    <xdr:to>
      <xdr:col>26</xdr:col>
      <xdr:colOff>219075</xdr:colOff>
      <xdr:row>22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22</xdr:row>
      <xdr:rowOff>214312</xdr:rowOff>
    </xdr:from>
    <xdr:to>
      <xdr:col>12</xdr:col>
      <xdr:colOff>85725</xdr:colOff>
      <xdr:row>38</xdr:row>
      <xdr:rowOff>147637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200025</xdr:colOff>
      <xdr:row>1</xdr:row>
      <xdr:rowOff>66675</xdr:rowOff>
    </xdr:from>
    <xdr:to>
      <xdr:col>20</xdr:col>
      <xdr:colOff>142875</xdr:colOff>
      <xdr:row>22</xdr:row>
      <xdr:rowOff>80963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20</xdr:row>
      <xdr:rowOff>28575</xdr:rowOff>
    </xdr:from>
    <xdr:to>
      <xdr:col>16</xdr:col>
      <xdr:colOff>200025</xdr:colOff>
      <xdr:row>36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180975</xdr:colOff>
      <xdr:row>1</xdr:row>
      <xdr:rowOff>38100</xdr:rowOff>
    </xdr:from>
    <xdr:to>
      <xdr:col>16</xdr:col>
      <xdr:colOff>180975</xdr:colOff>
      <xdr:row>19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21</xdr:row>
      <xdr:rowOff>4762</xdr:rowOff>
    </xdr:from>
    <xdr:to>
      <xdr:col>16</xdr:col>
      <xdr:colOff>152400</xdr:colOff>
      <xdr:row>37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133350</xdr:colOff>
      <xdr:row>1</xdr:row>
      <xdr:rowOff>104775</xdr:rowOff>
    </xdr:from>
    <xdr:to>
      <xdr:col>16</xdr:col>
      <xdr:colOff>638175</xdr:colOff>
      <xdr:row>19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419100</xdr:colOff>
      <xdr:row>20</xdr:row>
      <xdr:rowOff>366712</xdr:rowOff>
    </xdr:from>
    <xdr:to>
      <xdr:col>23</xdr:col>
      <xdr:colOff>419100</xdr:colOff>
      <xdr:row>40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233362</xdr:rowOff>
    </xdr:from>
    <xdr:to>
      <xdr:col>13</xdr:col>
      <xdr:colOff>0</xdr:colOff>
      <xdr:row>37</xdr:row>
      <xdr:rowOff>4762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447675</xdr:colOff>
      <xdr:row>0</xdr:row>
      <xdr:rowOff>95250</xdr:rowOff>
    </xdr:from>
    <xdr:to>
      <xdr:col>23</xdr:col>
      <xdr:colOff>390525</xdr:colOff>
      <xdr:row>20</xdr:row>
      <xdr:rowOff>242888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20</xdr:row>
      <xdr:rowOff>95250</xdr:rowOff>
    </xdr:from>
    <xdr:to>
      <xdr:col>16</xdr:col>
      <xdr:colOff>114300</xdr:colOff>
      <xdr:row>37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142875</xdr:colOff>
      <xdr:row>1</xdr:row>
      <xdr:rowOff>123825</xdr:rowOff>
    </xdr:from>
    <xdr:to>
      <xdr:col>16</xdr:col>
      <xdr:colOff>142875</xdr:colOff>
      <xdr:row>20</xdr:row>
      <xdr:rowOff>19050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208222</xdr:colOff>
      <xdr:row>0</xdr:row>
      <xdr:rowOff>156881</xdr:rowOff>
    </xdr:from>
    <xdr:to>
      <xdr:col>19</xdr:col>
      <xdr:colOff>662325</xdr:colOff>
      <xdr:row>32</xdr:row>
      <xdr:rowOff>51656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575" y="156881"/>
          <a:ext cx="3502103" cy="48701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319385</xdr:colOff>
      <xdr:row>1</xdr:row>
      <xdr:rowOff>45357</xdr:rowOff>
    </xdr:from>
    <xdr:to>
      <xdr:col>20</xdr:col>
      <xdr:colOff>219961</xdr:colOff>
      <xdr:row>33</xdr:row>
      <xdr:rowOff>166382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474" y="204107"/>
          <a:ext cx="3699237" cy="5144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showGridLines="0" workbookViewId="0">
      <selection activeCell="E13" sqref="E13"/>
    </sheetView>
  </sheetViews>
  <sheetFormatPr baseColWidth="10" defaultRowHeight="12.75" x14ac:dyDescent="0.2"/>
  <cols>
    <col min="1" max="1" width="2.85546875" style="1" customWidth="1"/>
    <col min="4" max="5" width="11.42578125" style="1"/>
    <col min="7" max="8" width="11.42578125" style="1"/>
    <col min="11" max="11" width="11.42578125" style="1"/>
  </cols>
  <sheetData>
    <row r="2" spans="2:11" x14ac:dyDescent="0.2">
      <c r="B2" s="32" t="s">
        <v>58</v>
      </c>
    </row>
    <row r="3" spans="2:11" ht="3" customHeight="1" x14ac:dyDescent="0.2"/>
    <row r="4" spans="2:11" x14ac:dyDescent="0.2">
      <c r="B4" s="73" t="s">
        <v>39</v>
      </c>
      <c r="C4" s="77" t="s">
        <v>28</v>
      </c>
      <c r="D4" s="78"/>
      <c r="E4" s="79"/>
      <c r="F4" s="75" t="s">
        <v>2</v>
      </c>
      <c r="G4" s="76"/>
      <c r="H4" s="76"/>
      <c r="I4" s="74" t="s">
        <v>47</v>
      </c>
      <c r="J4" s="74"/>
      <c r="K4" s="74"/>
    </row>
    <row r="5" spans="2:11" x14ac:dyDescent="0.2">
      <c r="B5" s="73"/>
      <c r="C5" s="47" t="s">
        <v>41</v>
      </c>
      <c r="D5" s="48" t="s">
        <v>54</v>
      </c>
      <c r="E5" s="39" t="s">
        <v>46</v>
      </c>
      <c r="F5" s="47" t="s">
        <v>41</v>
      </c>
      <c r="G5" s="48" t="s">
        <v>54</v>
      </c>
      <c r="H5" s="39" t="s">
        <v>46</v>
      </c>
      <c r="I5" s="47" t="s">
        <v>41</v>
      </c>
      <c r="J5" s="48" t="s">
        <v>54</v>
      </c>
      <c r="K5" s="39" t="s">
        <v>46</v>
      </c>
    </row>
    <row r="6" spans="2:11" x14ac:dyDescent="0.2">
      <c r="B6" s="7" t="s">
        <v>37</v>
      </c>
      <c r="C6" s="3">
        <v>627</v>
      </c>
      <c r="D6" s="45">
        <f>C6</f>
        <v>627</v>
      </c>
      <c r="E6" s="46"/>
      <c r="F6" s="3">
        <v>105</v>
      </c>
      <c r="G6" s="45">
        <f>F6</f>
        <v>105</v>
      </c>
      <c r="H6" s="46"/>
      <c r="I6" s="3">
        <f>F6+C6</f>
        <v>732</v>
      </c>
      <c r="J6" s="45">
        <f>I6</f>
        <v>732</v>
      </c>
      <c r="K6" s="46"/>
    </row>
    <row r="7" spans="2:11" x14ac:dyDescent="0.2">
      <c r="B7" s="17">
        <v>2012</v>
      </c>
      <c r="C7" s="4">
        <v>81</v>
      </c>
      <c r="D7" s="44">
        <f>D6+C7</f>
        <v>708</v>
      </c>
      <c r="E7" s="31">
        <f t="shared" ref="E7:E16" si="0">D7/D6 -1</f>
        <v>0.12918660287081329</v>
      </c>
      <c r="F7" s="4">
        <v>36</v>
      </c>
      <c r="G7" s="44">
        <f>G6+F7</f>
        <v>141</v>
      </c>
      <c r="H7" s="31">
        <f t="shared" ref="H7:H16" si="1">G7/G6 -1</f>
        <v>0.34285714285714275</v>
      </c>
      <c r="I7" s="4">
        <f t="shared" ref="I7:I17" si="2">F7+C7</f>
        <v>117</v>
      </c>
      <c r="J7" s="44">
        <f>J6+I7</f>
        <v>849</v>
      </c>
      <c r="K7" s="31">
        <f t="shared" ref="K7:K16" si="3">J7/J6 -1</f>
        <v>0.1598360655737705</v>
      </c>
    </row>
    <row r="8" spans="2:11" x14ac:dyDescent="0.2">
      <c r="B8" s="17">
        <v>2013</v>
      </c>
      <c r="C8" s="4">
        <v>60</v>
      </c>
      <c r="D8" s="44">
        <f t="shared" ref="D8:D16" si="4">D7+C8</f>
        <v>768</v>
      </c>
      <c r="E8" s="31">
        <f t="shared" si="0"/>
        <v>8.4745762711864403E-2</v>
      </c>
      <c r="F8" s="4">
        <v>13</v>
      </c>
      <c r="G8" s="44">
        <f t="shared" ref="G8:G16" si="5">G7+F8</f>
        <v>154</v>
      </c>
      <c r="H8" s="31">
        <f t="shared" si="1"/>
        <v>9.219858156028371E-2</v>
      </c>
      <c r="I8" s="4">
        <f t="shared" si="2"/>
        <v>73</v>
      </c>
      <c r="J8" s="44">
        <f t="shared" ref="J8:J16" si="6">J7+I8</f>
        <v>922</v>
      </c>
      <c r="K8" s="31">
        <f t="shared" si="3"/>
        <v>8.5983510011778508E-2</v>
      </c>
    </row>
    <row r="9" spans="2:11" x14ac:dyDescent="0.2">
      <c r="B9" s="17">
        <v>2014</v>
      </c>
      <c r="C9" s="4">
        <v>60</v>
      </c>
      <c r="D9" s="44">
        <f t="shared" si="4"/>
        <v>828</v>
      </c>
      <c r="E9" s="31">
        <f t="shared" si="0"/>
        <v>7.8125E-2</v>
      </c>
      <c r="F9" s="4">
        <v>25</v>
      </c>
      <c r="G9" s="44">
        <f t="shared" si="5"/>
        <v>179</v>
      </c>
      <c r="H9" s="31">
        <f t="shared" si="1"/>
        <v>0.16233766233766245</v>
      </c>
      <c r="I9" s="4">
        <f t="shared" si="2"/>
        <v>85</v>
      </c>
      <c r="J9" s="44">
        <f t="shared" si="6"/>
        <v>1007</v>
      </c>
      <c r="K9" s="31">
        <f t="shared" si="3"/>
        <v>9.2190889370932672E-2</v>
      </c>
    </row>
    <row r="10" spans="2:11" x14ac:dyDescent="0.2">
      <c r="B10" s="17">
        <v>2015</v>
      </c>
      <c r="C10" s="4">
        <v>93</v>
      </c>
      <c r="D10" s="44">
        <f t="shared" si="4"/>
        <v>921</v>
      </c>
      <c r="E10" s="31">
        <f t="shared" si="0"/>
        <v>0.1123188405797102</v>
      </c>
      <c r="F10" s="4">
        <v>30</v>
      </c>
      <c r="G10" s="44">
        <f t="shared" si="5"/>
        <v>209</v>
      </c>
      <c r="H10" s="31">
        <f t="shared" si="1"/>
        <v>0.16759776536312843</v>
      </c>
      <c r="I10" s="4">
        <f t="shared" si="2"/>
        <v>123</v>
      </c>
      <c r="J10" s="44">
        <f t="shared" si="6"/>
        <v>1130</v>
      </c>
      <c r="K10" s="31">
        <f t="shared" si="3"/>
        <v>0.12214498510427019</v>
      </c>
    </row>
    <row r="11" spans="2:11" x14ac:dyDescent="0.2">
      <c r="B11" s="17">
        <v>2016</v>
      </c>
      <c r="C11" s="4">
        <v>84</v>
      </c>
      <c r="D11" s="44">
        <f t="shared" si="4"/>
        <v>1005</v>
      </c>
      <c r="E11" s="31">
        <f t="shared" si="0"/>
        <v>9.1205211726384405E-2</v>
      </c>
      <c r="F11" s="4">
        <v>20</v>
      </c>
      <c r="G11" s="44">
        <f t="shared" si="5"/>
        <v>229</v>
      </c>
      <c r="H11" s="31">
        <f t="shared" si="1"/>
        <v>9.5693779904306275E-2</v>
      </c>
      <c r="I11" s="4">
        <f t="shared" si="2"/>
        <v>104</v>
      </c>
      <c r="J11" s="44">
        <f t="shared" si="6"/>
        <v>1234</v>
      </c>
      <c r="K11" s="31">
        <f t="shared" si="3"/>
        <v>9.203539823008855E-2</v>
      </c>
    </row>
    <row r="12" spans="2:11" x14ac:dyDescent="0.2">
      <c r="B12" s="17">
        <v>2017</v>
      </c>
      <c r="C12" s="4">
        <v>70</v>
      </c>
      <c r="D12" s="44">
        <f t="shared" si="4"/>
        <v>1075</v>
      </c>
      <c r="E12" s="31">
        <f t="shared" si="0"/>
        <v>6.9651741293532243E-2</v>
      </c>
      <c r="F12" s="4">
        <v>28</v>
      </c>
      <c r="G12" s="44">
        <f t="shared" si="5"/>
        <v>257</v>
      </c>
      <c r="H12" s="31">
        <f t="shared" si="1"/>
        <v>0.12227074235807867</v>
      </c>
      <c r="I12" s="4">
        <f t="shared" si="2"/>
        <v>98</v>
      </c>
      <c r="J12" s="44">
        <f t="shared" si="6"/>
        <v>1332</v>
      </c>
      <c r="K12" s="31">
        <f t="shared" si="3"/>
        <v>7.9416531604538099E-2</v>
      </c>
    </row>
    <row r="13" spans="2:11" x14ac:dyDescent="0.2">
      <c r="B13" s="17">
        <v>2018</v>
      </c>
      <c r="C13" s="4">
        <v>292</v>
      </c>
      <c r="D13" s="44">
        <f t="shared" si="4"/>
        <v>1367</v>
      </c>
      <c r="E13" s="31">
        <f t="shared" si="0"/>
        <v>0.27162790697674422</v>
      </c>
      <c r="F13" s="4">
        <v>50</v>
      </c>
      <c r="G13" s="44">
        <f t="shared" si="5"/>
        <v>307</v>
      </c>
      <c r="H13" s="31">
        <f t="shared" si="1"/>
        <v>0.19455252918287935</v>
      </c>
      <c r="I13" s="4">
        <f t="shared" si="2"/>
        <v>342</v>
      </c>
      <c r="J13" s="44">
        <f t="shared" si="6"/>
        <v>1674</v>
      </c>
      <c r="K13" s="31">
        <f t="shared" si="3"/>
        <v>0.2567567567567568</v>
      </c>
    </row>
    <row r="14" spans="2:11" x14ac:dyDescent="0.2">
      <c r="B14" s="17">
        <v>2019</v>
      </c>
      <c r="C14" s="4">
        <v>312</v>
      </c>
      <c r="D14" s="44">
        <f t="shared" si="4"/>
        <v>1679</v>
      </c>
      <c r="E14" s="31">
        <f t="shared" si="0"/>
        <v>0.22823701536210672</v>
      </c>
      <c r="F14" s="4">
        <v>112</v>
      </c>
      <c r="G14" s="44">
        <f t="shared" si="5"/>
        <v>419</v>
      </c>
      <c r="H14" s="31">
        <f t="shared" si="1"/>
        <v>0.3648208469055374</v>
      </c>
      <c r="I14" s="4">
        <f t="shared" si="2"/>
        <v>424</v>
      </c>
      <c r="J14" s="44">
        <f t="shared" si="6"/>
        <v>2098</v>
      </c>
      <c r="K14" s="31">
        <f t="shared" si="3"/>
        <v>0.25328554360812428</v>
      </c>
    </row>
    <row r="15" spans="2:11" x14ac:dyDescent="0.2">
      <c r="B15" s="17">
        <v>2020</v>
      </c>
      <c r="C15" s="4">
        <v>321</v>
      </c>
      <c r="D15" s="44">
        <f t="shared" si="4"/>
        <v>2000</v>
      </c>
      <c r="E15" s="31">
        <f t="shared" si="0"/>
        <v>0.19118522930315662</v>
      </c>
      <c r="F15" s="4">
        <v>99</v>
      </c>
      <c r="G15" s="44">
        <f t="shared" si="5"/>
        <v>518</v>
      </c>
      <c r="H15" s="31">
        <f t="shared" si="1"/>
        <v>0.23627684964200468</v>
      </c>
      <c r="I15" s="4">
        <f t="shared" si="2"/>
        <v>420</v>
      </c>
      <c r="J15" s="44">
        <f t="shared" si="6"/>
        <v>2518</v>
      </c>
      <c r="K15" s="31">
        <f t="shared" si="3"/>
        <v>0.200190657769304</v>
      </c>
    </row>
    <row r="16" spans="2:11" x14ac:dyDescent="0.2">
      <c r="B16" s="18">
        <v>2021</v>
      </c>
      <c r="C16" s="4">
        <v>305</v>
      </c>
      <c r="D16" s="44">
        <f t="shared" si="4"/>
        <v>2305</v>
      </c>
      <c r="E16" s="31">
        <f t="shared" si="0"/>
        <v>0.15250000000000008</v>
      </c>
      <c r="F16" s="4">
        <v>174</v>
      </c>
      <c r="G16" s="44">
        <f t="shared" si="5"/>
        <v>692</v>
      </c>
      <c r="H16" s="31">
        <f t="shared" si="1"/>
        <v>0.3359073359073359</v>
      </c>
      <c r="I16" s="4">
        <f t="shared" si="2"/>
        <v>479</v>
      </c>
      <c r="J16" s="44">
        <f t="shared" si="6"/>
        <v>2997</v>
      </c>
      <c r="K16" s="31">
        <f t="shared" si="3"/>
        <v>0.19023034154090546</v>
      </c>
    </row>
    <row r="17" spans="2:11" x14ac:dyDescent="0.2">
      <c r="B17" s="16" t="s">
        <v>38</v>
      </c>
      <c r="C17" s="19">
        <f>SUM(C6:C16)</f>
        <v>2305</v>
      </c>
      <c r="D17" s="42"/>
      <c r="E17" s="33"/>
      <c r="F17" s="19">
        <f>SUM(F6:F16)</f>
        <v>692</v>
      </c>
      <c r="G17" s="42"/>
      <c r="H17" s="33"/>
      <c r="I17" s="19">
        <f t="shared" si="2"/>
        <v>2997</v>
      </c>
      <c r="J17" s="42"/>
      <c r="K17" s="33"/>
    </row>
    <row r="18" spans="2:11" x14ac:dyDescent="0.2">
      <c r="B18" s="41" t="s">
        <v>68</v>
      </c>
    </row>
  </sheetData>
  <mergeCells count="4">
    <mergeCell ref="B4:B5"/>
    <mergeCell ref="I4:K4"/>
    <mergeCell ref="F4:H4"/>
    <mergeCell ref="C4:E4"/>
  </mergeCells>
  <pageMargins left="0.7" right="0.7" top="0.75" bottom="0.75" header="0.3" footer="0.3"/>
  <pageSetup paperSize="9" orientation="portrait" horizontalDpi="0" verticalDpi="0" r:id="rId1"/>
  <ignoredErrors>
    <ignoredError sqref="I7:I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workbookViewId="0">
      <selection activeCell="B32" sqref="B32"/>
    </sheetView>
  </sheetViews>
  <sheetFormatPr baseColWidth="10" defaultRowHeight="12.75" x14ac:dyDescent="0.2"/>
  <cols>
    <col min="1" max="1" width="4.85546875" style="1" customWidth="1"/>
    <col min="2" max="2" width="14.28515625" customWidth="1"/>
    <col min="3" max="14" width="10.5703125" customWidth="1"/>
  </cols>
  <sheetData>
    <row r="1" spans="1:15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5" x14ac:dyDescent="0.2">
      <c r="A2" s="6"/>
      <c r="B2" s="29" t="s">
        <v>59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">
      <c r="A4" s="6"/>
      <c r="B4" s="73" t="s">
        <v>39</v>
      </c>
      <c r="C4" s="80" t="s">
        <v>35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6"/>
    </row>
    <row r="5" spans="1:15" s="1" customFormat="1" ht="12.75" customHeight="1" x14ac:dyDescent="0.2">
      <c r="A5" s="6"/>
      <c r="B5" s="73"/>
      <c r="C5" s="80" t="s">
        <v>29</v>
      </c>
      <c r="D5" s="81"/>
      <c r="E5" s="82"/>
      <c r="F5" s="80" t="s">
        <v>30</v>
      </c>
      <c r="G5" s="81"/>
      <c r="H5" s="82"/>
      <c r="I5" s="83" t="s">
        <v>43</v>
      </c>
      <c r="J5" s="84"/>
      <c r="K5" s="85"/>
      <c r="L5" s="80" t="s">
        <v>36</v>
      </c>
      <c r="M5" s="81"/>
      <c r="N5" s="82"/>
      <c r="O5" s="6"/>
    </row>
    <row r="6" spans="1:15" ht="12.75" customHeight="1" x14ac:dyDescent="0.2">
      <c r="A6" s="6"/>
      <c r="B6" s="73"/>
      <c r="C6" s="49" t="s">
        <v>41</v>
      </c>
      <c r="D6" s="48" t="s">
        <v>54</v>
      </c>
      <c r="E6" s="39" t="s">
        <v>46</v>
      </c>
      <c r="F6" s="49" t="s">
        <v>41</v>
      </c>
      <c r="G6" s="48" t="s">
        <v>54</v>
      </c>
      <c r="H6" s="39" t="s">
        <v>46</v>
      </c>
      <c r="I6" s="49" t="s">
        <v>41</v>
      </c>
      <c r="J6" s="48" t="s">
        <v>54</v>
      </c>
      <c r="K6" s="39" t="s">
        <v>46</v>
      </c>
      <c r="L6" s="49" t="s">
        <v>41</v>
      </c>
      <c r="M6" s="48" t="s">
        <v>54</v>
      </c>
      <c r="N6" s="39" t="s">
        <v>46</v>
      </c>
      <c r="O6" s="6"/>
    </row>
    <row r="7" spans="1:15" x14ac:dyDescent="0.2">
      <c r="A7" s="6"/>
      <c r="B7" s="7" t="s">
        <v>37</v>
      </c>
      <c r="C7" s="3">
        <v>203</v>
      </c>
      <c r="D7" s="45">
        <f>C7</f>
        <v>203</v>
      </c>
      <c r="E7" s="46"/>
      <c r="F7" s="3">
        <v>0</v>
      </c>
      <c r="G7" s="45">
        <f>F7</f>
        <v>0</v>
      </c>
      <c r="H7" s="46"/>
      <c r="I7" s="3">
        <v>30</v>
      </c>
      <c r="J7" s="45">
        <f>I7</f>
        <v>30</v>
      </c>
      <c r="K7" s="46"/>
      <c r="L7" s="3">
        <v>233</v>
      </c>
      <c r="M7" s="45">
        <f>L7</f>
        <v>233</v>
      </c>
      <c r="N7" s="51"/>
      <c r="O7" s="6"/>
    </row>
    <row r="8" spans="1:15" x14ac:dyDescent="0.2">
      <c r="A8" s="6"/>
      <c r="B8" s="17">
        <v>2012</v>
      </c>
      <c r="C8" s="4">
        <v>67</v>
      </c>
      <c r="D8" s="44">
        <f>D7+C8</f>
        <v>270</v>
      </c>
      <c r="E8" s="31">
        <f t="shared" ref="E8:E17" si="0">D8/D7 -1</f>
        <v>0.33004926108374377</v>
      </c>
      <c r="F8" s="4">
        <v>2</v>
      </c>
      <c r="G8" s="44">
        <f>G7+F8</f>
        <v>2</v>
      </c>
      <c r="H8" s="50" t="s">
        <v>55</v>
      </c>
      <c r="I8" s="4">
        <v>34</v>
      </c>
      <c r="J8" s="44">
        <f>J7+I8</f>
        <v>64</v>
      </c>
      <c r="K8" s="31">
        <f t="shared" ref="K8:K17" si="1">J8/J7 -1</f>
        <v>1.1333333333333333</v>
      </c>
      <c r="L8" s="4">
        <v>103</v>
      </c>
      <c r="M8" s="44">
        <f>M7+L8</f>
        <v>336</v>
      </c>
      <c r="N8" s="31">
        <f t="shared" ref="N8:N17" si="2">M8/M7 -1</f>
        <v>0.44206008583690992</v>
      </c>
      <c r="O8" s="6"/>
    </row>
    <row r="9" spans="1:15" x14ac:dyDescent="0.2">
      <c r="A9" s="6"/>
      <c r="B9" s="17">
        <v>2013</v>
      </c>
      <c r="C9" s="4">
        <v>55</v>
      </c>
      <c r="D9" s="44">
        <f t="shared" ref="D9:D17" si="3">D8+C9</f>
        <v>325</v>
      </c>
      <c r="E9" s="31">
        <f t="shared" si="0"/>
        <v>0.20370370370370372</v>
      </c>
      <c r="F9" s="4">
        <v>0</v>
      </c>
      <c r="G9" s="44">
        <f t="shared" ref="G9:G17" si="4">G8+F9</f>
        <v>2</v>
      </c>
      <c r="H9" s="31">
        <f t="shared" ref="H9:H17" si="5">G9/G8 -1</f>
        <v>0</v>
      </c>
      <c r="I9" s="4">
        <v>10</v>
      </c>
      <c r="J9" s="44">
        <f t="shared" ref="J9:J17" si="6">J8+I9</f>
        <v>74</v>
      </c>
      <c r="K9" s="31">
        <f t="shared" si="1"/>
        <v>0.15625</v>
      </c>
      <c r="L9" s="4">
        <v>65</v>
      </c>
      <c r="M9" s="44">
        <f t="shared" ref="M9:M17" si="7">M8+L9</f>
        <v>401</v>
      </c>
      <c r="N9" s="31">
        <f t="shared" si="2"/>
        <v>0.19345238095238093</v>
      </c>
      <c r="O9" s="6"/>
    </row>
    <row r="10" spans="1:15" x14ac:dyDescent="0.2">
      <c r="A10" s="6"/>
      <c r="B10" s="17">
        <v>2014</v>
      </c>
      <c r="C10" s="4">
        <v>52</v>
      </c>
      <c r="D10" s="44">
        <f t="shared" si="3"/>
        <v>377</v>
      </c>
      <c r="E10" s="31">
        <f t="shared" si="0"/>
        <v>0.15999999999999992</v>
      </c>
      <c r="F10" s="4">
        <v>0</v>
      </c>
      <c r="G10" s="44">
        <f t="shared" si="4"/>
        <v>2</v>
      </c>
      <c r="H10" s="31">
        <f t="shared" si="5"/>
        <v>0</v>
      </c>
      <c r="I10" s="4">
        <v>21</v>
      </c>
      <c r="J10" s="44">
        <f t="shared" si="6"/>
        <v>95</v>
      </c>
      <c r="K10" s="31">
        <f t="shared" si="1"/>
        <v>0.28378378378378377</v>
      </c>
      <c r="L10" s="4">
        <v>73</v>
      </c>
      <c r="M10" s="44">
        <f t="shared" si="7"/>
        <v>474</v>
      </c>
      <c r="N10" s="31">
        <f t="shared" si="2"/>
        <v>0.18204488778054873</v>
      </c>
      <c r="O10" s="6"/>
    </row>
    <row r="11" spans="1:15" x14ac:dyDescent="0.2">
      <c r="A11" s="6"/>
      <c r="B11" s="17">
        <v>2015</v>
      </c>
      <c r="C11" s="4">
        <v>85</v>
      </c>
      <c r="D11" s="44">
        <f t="shared" si="3"/>
        <v>462</v>
      </c>
      <c r="E11" s="31">
        <f t="shared" si="0"/>
        <v>0.22546419098143233</v>
      </c>
      <c r="F11" s="4">
        <v>2</v>
      </c>
      <c r="G11" s="44">
        <f t="shared" si="4"/>
        <v>4</v>
      </c>
      <c r="H11" s="31">
        <f t="shared" si="5"/>
        <v>1</v>
      </c>
      <c r="I11" s="4">
        <v>28</v>
      </c>
      <c r="J11" s="44">
        <f t="shared" si="6"/>
        <v>123</v>
      </c>
      <c r="K11" s="31">
        <f t="shared" si="1"/>
        <v>0.29473684210526319</v>
      </c>
      <c r="L11" s="4">
        <v>115</v>
      </c>
      <c r="M11" s="44">
        <f t="shared" si="7"/>
        <v>589</v>
      </c>
      <c r="N11" s="31">
        <f t="shared" si="2"/>
        <v>0.2426160337552743</v>
      </c>
      <c r="O11" s="6"/>
    </row>
    <row r="12" spans="1:15" x14ac:dyDescent="0.2">
      <c r="A12" s="6"/>
      <c r="B12" s="17">
        <v>2016</v>
      </c>
      <c r="C12" s="4">
        <v>70</v>
      </c>
      <c r="D12" s="44">
        <f t="shared" si="3"/>
        <v>532</v>
      </c>
      <c r="E12" s="31">
        <f t="shared" si="0"/>
        <v>0.1515151515151516</v>
      </c>
      <c r="F12" s="4">
        <v>1</v>
      </c>
      <c r="G12" s="44">
        <f t="shared" si="4"/>
        <v>5</v>
      </c>
      <c r="H12" s="31">
        <f t="shared" si="5"/>
        <v>0.25</v>
      </c>
      <c r="I12" s="4">
        <v>19</v>
      </c>
      <c r="J12" s="44">
        <f t="shared" si="6"/>
        <v>142</v>
      </c>
      <c r="K12" s="31">
        <f t="shared" si="1"/>
        <v>0.15447154471544722</v>
      </c>
      <c r="L12" s="4">
        <v>90</v>
      </c>
      <c r="M12" s="44">
        <f t="shared" si="7"/>
        <v>679</v>
      </c>
      <c r="N12" s="31">
        <f t="shared" si="2"/>
        <v>0.15280135823429553</v>
      </c>
      <c r="O12" s="6"/>
    </row>
    <row r="13" spans="1:15" x14ac:dyDescent="0.2">
      <c r="A13" s="6"/>
      <c r="B13" s="17">
        <v>2017</v>
      </c>
      <c r="C13" s="4">
        <v>57</v>
      </c>
      <c r="D13" s="44">
        <f t="shared" si="3"/>
        <v>589</v>
      </c>
      <c r="E13" s="31">
        <f t="shared" si="0"/>
        <v>0.10714285714285721</v>
      </c>
      <c r="F13" s="4">
        <v>3</v>
      </c>
      <c r="G13" s="44">
        <f t="shared" si="4"/>
        <v>8</v>
      </c>
      <c r="H13" s="31">
        <f t="shared" si="5"/>
        <v>0.60000000000000009</v>
      </c>
      <c r="I13" s="4">
        <v>26</v>
      </c>
      <c r="J13" s="44">
        <f t="shared" si="6"/>
        <v>168</v>
      </c>
      <c r="K13" s="31">
        <f t="shared" si="1"/>
        <v>0.18309859154929575</v>
      </c>
      <c r="L13" s="4">
        <v>86</v>
      </c>
      <c r="M13" s="44">
        <f t="shared" si="7"/>
        <v>765</v>
      </c>
      <c r="N13" s="31">
        <f t="shared" si="2"/>
        <v>0.12665684830633284</v>
      </c>
      <c r="O13" s="6"/>
    </row>
    <row r="14" spans="1:15" x14ac:dyDescent="0.2">
      <c r="A14" s="6"/>
      <c r="B14" s="17">
        <v>2018</v>
      </c>
      <c r="C14" s="4">
        <v>152</v>
      </c>
      <c r="D14" s="44">
        <f t="shared" si="3"/>
        <v>741</v>
      </c>
      <c r="E14" s="31">
        <f t="shared" si="0"/>
        <v>0.25806451612903225</v>
      </c>
      <c r="F14" s="4">
        <v>2</v>
      </c>
      <c r="G14" s="44">
        <f t="shared" si="4"/>
        <v>10</v>
      </c>
      <c r="H14" s="31">
        <f t="shared" si="5"/>
        <v>0.25</v>
      </c>
      <c r="I14" s="4">
        <v>25</v>
      </c>
      <c r="J14" s="44">
        <f t="shared" si="6"/>
        <v>193</v>
      </c>
      <c r="K14" s="31">
        <f t="shared" si="1"/>
        <v>0.14880952380952372</v>
      </c>
      <c r="L14" s="4">
        <v>179</v>
      </c>
      <c r="M14" s="44">
        <f t="shared" si="7"/>
        <v>944</v>
      </c>
      <c r="N14" s="31">
        <f t="shared" si="2"/>
        <v>0.23398692810457522</v>
      </c>
      <c r="O14" s="6"/>
    </row>
    <row r="15" spans="1:15" x14ac:dyDescent="0.2">
      <c r="A15" s="6"/>
      <c r="B15" s="17">
        <v>2019</v>
      </c>
      <c r="C15" s="4">
        <v>144</v>
      </c>
      <c r="D15" s="44">
        <f t="shared" si="3"/>
        <v>885</v>
      </c>
      <c r="E15" s="31">
        <f t="shared" si="0"/>
        <v>0.19433198380566807</v>
      </c>
      <c r="F15" s="4">
        <v>1</v>
      </c>
      <c r="G15" s="44">
        <f t="shared" si="4"/>
        <v>11</v>
      </c>
      <c r="H15" s="31">
        <f t="shared" si="5"/>
        <v>0.10000000000000009</v>
      </c>
      <c r="I15" s="4">
        <v>55</v>
      </c>
      <c r="J15" s="44">
        <f t="shared" si="6"/>
        <v>248</v>
      </c>
      <c r="K15" s="31">
        <f t="shared" si="1"/>
        <v>0.28497409326424861</v>
      </c>
      <c r="L15" s="4">
        <v>200</v>
      </c>
      <c r="M15" s="44">
        <f t="shared" si="7"/>
        <v>1144</v>
      </c>
      <c r="N15" s="31">
        <f t="shared" si="2"/>
        <v>0.21186440677966112</v>
      </c>
      <c r="O15" s="6"/>
    </row>
    <row r="16" spans="1:15" x14ac:dyDescent="0.2">
      <c r="A16" s="6"/>
      <c r="B16" s="17">
        <v>2020</v>
      </c>
      <c r="C16" s="4">
        <v>104</v>
      </c>
      <c r="D16" s="44">
        <f t="shared" si="3"/>
        <v>989</v>
      </c>
      <c r="E16" s="31">
        <f t="shared" si="0"/>
        <v>0.11751412429378538</v>
      </c>
      <c r="F16" s="4">
        <v>2</v>
      </c>
      <c r="G16" s="44">
        <f t="shared" si="4"/>
        <v>13</v>
      </c>
      <c r="H16" s="31">
        <f t="shared" si="5"/>
        <v>0.18181818181818188</v>
      </c>
      <c r="I16" s="4">
        <v>34</v>
      </c>
      <c r="J16" s="44">
        <f t="shared" si="6"/>
        <v>282</v>
      </c>
      <c r="K16" s="31">
        <f t="shared" si="1"/>
        <v>0.13709677419354849</v>
      </c>
      <c r="L16" s="4">
        <v>140</v>
      </c>
      <c r="M16" s="44">
        <f t="shared" si="7"/>
        <v>1284</v>
      </c>
      <c r="N16" s="31">
        <f t="shared" si="2"/>
        <v>0.12237762237762229</v>
      </c>
      <c r="O16" s="6"/>
    </row>
    <row r="17" spans="1:15" x14ac:dyDescent="0.2">
      <c r="A17" s="6"/>
      <c r="B17" s="18">
        <v>2021</v>
      </c>
      <c r="C17" s="4">
        <v>124</v>
      </c>
      <c r="D17" s="44">
        <f t="shared" si="3"/>
        <v>1113</v>
      </c>
      <c r="E17" s="31">
        <f t="shared" si="0"/>
        <v>0.12537917087967654</v>
      </c>
      <c r="F17" s="4">
        <v>5</v>
      </c>
      <c r="G17" s="44">
        <f t="shared" si="4"/>
        <v>18</v>
      </c>
      <c r="H17" s="31">
        <f t="shared" si="5"/>
        <v>0.38461538461538458</v>
      </c>
      <c r="I17" s="4">
        <v>77</v>
      </c>
      <c r="J17" s="44">
        <f t="shared" si="6"/>
        <v>359</v>
      </c>
      <c r="K17" s="31">
        <f t="shared" si="1"/>
        <v>0.27304964539007082</v>
      </c>
      <c r="L17" s="4">
        <v>206</v>
      </c>
      <c r="M17" s="44">
        <f t="shared" si="7"/>
        <v>1490</v>
      </c>
      <c r="N17" s="31">
        <f t="shared" si="2"/>
        <v>0.16043613707165116</v>
      </c>
      <c r="O17" s="6"/>
    </row>
    <row r="18" spans="1:15" x14ac:dyDescent="0.2">
      <c r="A18" s="6"/>
      <c r="B18" s="16" t="s">
        <v>38</v>
      </c>
      <c r="C18" s="19">
        <f>D17</f>
        <v>1113</v>
      </c>
      <c r="D18" s="42"/>
      <c r="E18" s="33"/>
      <c r="F18" s="19">
        <v>18</v>
      </c>
      <c r="G18" s="42"/>
      <c r="H18" s="33"/>
      <c r="I18" s="19">
        <f>J17</f>
        <v>359</v>
      </c>
      <c r="J18" s="42"/>
      <c r="K18" s="33"/>
      <c r="L18" s="19">
        <f>M17</f>
        <v>1490</v>
      </c>
      <c r="M18" s="42"/>
      <c r="N18" s="33"/>
      <c r="O18" s="6"/>
    </row>
    <row r="19" spans="1:15" x14ac:dyDescent="0.2">
      <c r="A19" s="6"/>
      <c r="B19" s="41" t="s">
        <v>69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s="1" customForma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5" s="1" customForma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5" s="1" customForma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5" s="1" customFormat="1" ht="30" customHeight="1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15" x14ac:dyDescent="0.2">
      <c r="A24" s="6"/>
      <c r="B24" s="29" t="s">
        <v>51</v>
      </c>
      <c r="C24" s="6"/>
      <c r="D24" s="6"/>
      <c r="E24" s="6"/>
      <c r="F24" s="6"/>
      <c r="G24" s="6"/>
    </row>
    <row r="25" spans="1:15" ht="2.25" customHeight="1" x14ac:dyDescent="0.2"/>
    <row r="26" spans="1:15" x14ac:dyDescent="0.2">
      <c r="B26" s="21" t="s">
        <v>42</v>
      </c>
      <c r="C26" s="26" t="s">
        <v>44</v>
      </c>
      <c r="D26" s="22">
        <v>2021</v>
      </c>
      <c r="E26" s="28" t="s">
        <v>40</v>
      </c>
    </row>
    <row r="27" spans="1:15" x14ac:dyDescent="0.2">
      <c r="B27" s="88" t="s">
        <v>28</v>
      </c>
      <c r="C27" s="27" t="s">
        <v>41</v>
      </c>
      <c r="D27" s="8">
        <v>129</v>
      </c>
      <c r="E27" s="7">
        <v>1131</v>
      </c>
    </row>
    <row r="28" spans="1:15" x14ac:dyDescent="0.2">
      <c r="B28" s="88"/>
      <c r="C28" s="27" t="s">
        <v>0</v>
      </c>
      <c r="D28" s="24">
        <f>D27/(D27+D29)</f>
        <v>0.62621359223300976</v>
      </c>
      <c r="E28" s="25">
        <f>E27/(E27+E29)</f>
        <v>0.75906040268456376</v>
      </c>
    </row>
    <row r="29" spans="1:15" x14ac:dyDescent="0.2">
      <c r="B29" s="86" t="s">
        <v>43</v>
      </c>
      <c r="C29" s="27" t="s">
        <v>41</v>
      </c>
      <c r="D29" s="11">
        <v>77</v>
      </c>
      <c r="E29" s="10">
        <v>359</v>
      </c>
    </row>
    <row r="30" spans="1:15" x14ac:dyDescent="0.2">
      <c r="B30" s="86"/>
      <c r="C30" s="27" t="s">
        <v>0</v>
      </c>
      <c r="D30" s="24">
        <f>D29/(D29+D27)</f>
        <v>0.37378640776699029</v>
      </c>
      <c r="E30" s="25">
        <f>E29/(E29+E27)</f>
        <v>0.24093959731543624</v>
      </c>
    </row>
    <row r="31" spans="1:15" x14ac:dyDescent="0.2">
      <c r="B31" s="87" t="s">
        <v>38</v>
      </c>
      <c r="C31" s="73"/>
      <c r="D31" s="2">
        <f>SUM(D29,D27)</f>
        <v>206</v>
      </c>
      <c r="E31" s="2">
        <f>SUM(E29,E27)</f>
        <v>1490</v>
      </c>
    </row>
    <row r="32" spans="1:15" x14ac:dyDescent="0.2">
      <c r="B32" s="41" t="s">
        <v>52</v>
      </c>
    </row>
  </sheetData>
  <mergeCells count="9">
    <mergeCell ref="F5:H5"/>
    <mergeCell ref="I5:K5"/>
    <mergeCell ref="L5:N5"/>
    <mergeCell ref="B29:B30"/>
    <mergeCell ref="B31:C31"/>
    <mergeCell ref="B27:B28"/>
    <mergeCell ref="B4:B6"/>
    <mergeCell ref="C5:E5"/>
    <mergeCell ref="C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showGridLines="0" zoomScale="85" zoomScaleNormal="85" workbookViewId="0">
      <selection activeCell="G30" sqref="G30"/>
    </sheetView>
  </sheetViews>
  <sheetFormatPr baseColWidth="10" defaultRowHeight="12.75" x14ac:dyDescent="0.2"/>
  <cols>
    <col min="1" max="1" width="4.42578125" style="1" customWidth="1"/>
    <col min="2" max="3" width="11.42578125" style="1"/>
    <col min="4" max="4" width="9.5703125" style="1" customWidth="1"/>
    <col min="5" max="6" width="11.42578125" style="1"/>
    <col min="7" max="7" width="9.7109375" style="1" customWidth="1"/>
    <col min="8" max="16384" width="11.42578125" style="1"/>
  </cols>
  <sheetData>
    <row r="2" spans="2:10" x14ac:dyDescent="0.2">
      <c r="B2" s="32" t="s">
        <v>67</v>
      </c>
    </row>
    <row r="3" spans="2:10" ht="3" customHeight="1" x14ac:dyDescent="0.2"/>
    <row r="4" spans="2:10" x14ac:dyDescent="0.2">
      <c r="B4" s="89" t="s">
        <v>39</v>
      </c>
      <c r="C4" s="74" t="s">
        <v>33</v>
      </c>
      <c r="D4" s="74"/>
      <c r="E4" s="90"/>
      <c r="F4" s="74" t="s">
        <v>34</v>
      </c>
      <c r="G4" s="74"/>
      <c r="H4" s="90"/>
      <c r="I4" s="91" t="s">
        <v>38</v>
      </c>
      <c r="J4" s="92"/>
    </row>
    <row r="5" spans="2:10" x14ac:dyDescent="0.2">
      <c r="B5" s="89"/>
      <c r="C5" s="39" t="s">
        <v>41</v>
      </c>
      <c r="D5" s="39" t="s">
        <v>54</v>
      </c>
      <c r="E5" s="38" t="s">
        <v>56</v>
      </c>
      <c r="F5" s="39" t="s">
        <v>41</v>
      </c>
      <c r="G5" s="39" t="s">
        <v>54</v>
      </c>
      <c r="H5" s="38" t="s">
        <v>56</v>
      </c>
      <c r="I5" s="55" t="s">
        <v>41</v>
      </c>
      <c r="J5" s="40" t="s">
        <v>54</v>
      </c>
    </row>
    <row r="6" spans="2:10" x14ac:dyDescent="0.2">
      <c r="B6" s="7" t="s">
        <v>37</v>
      </c>
      <c r="C6" s="6">
        <v>18</v>
      </c>
      <c r="D6" s="9">
        <f>C6</f>
        <v>18</v>
      </c>
      <c r="E6" s="57">
        <f>+D6/J6</f>
        <v>7.7253218884120178E-2</v>
      </c>
      <c r="F6" s="6">
        <v>215</v>
      </c>
      <c r="G6" s="9">
        <f>F6</f>
        <v>215</v>
      </c>
      <c r="H6" s="57">
        <f>+G6/J6</f>
        <v>0.92274678111587982</v>
      </c>
      <c r="I6" s="7">
        <v>233</v>
      </c>
      <c r="J6" s="43">
        <f>I6</f>
        <v>233</v>
      </c>
    </row>
    <row r="7" spans="2:10" x14ac:dyDescent="0.2">
      <c r="B7" s="17">
        <v>2012</v>
      </c>
      <c r="C7" s="6">
        <v>8</v>
      </c>
      <c r="D7" s="12">
        <f>D6+C7</f>
        <v>26</v>
      </c>
      <c r="E7" s="58">
        <f>+D7/J7</f>
        <v>7.7380952380952384E-2</v>
      </c>
      <c r="F7" s="6">
        <v>95</v>
      </c>
      <c r="G7" s="12">
        <f>G6+F7</f>
        <v>310</v>
      </c>
      <c r="H7" s="58">
        <f>+G7/J7</f>
        <v>0.92261904761904767</v>
      </c>
      <c r="I7" s="10">
        <v>103</v>
      </c>
      <c r="J7" s="13">
        <f>I7+J6</f>
        <v>336</v>
      </c>
    </row>
    <row r="8" spans="2:10" x14ac:dyDescent="0.2">
      <c r="B8" s="17">
        <v>2013</v>
      </c>
      <c r="C8" s="6">
        <v>9</v>
      </c>
      <c r="D8" s="12">
        <f t="shared" ref="D8:D16" si="0">D7+C8</f>
        <v>35</v>
      </c>
      <c r="E8" s="58">
        <f t="shared" ref="E8:E16" si="1">+D8/J8</f>
        <v>8.7281795511221949E-2</v>
      </c>
      <c r="F8" s="6">
        <v>56</v>
      </c>
      <c r="G8" s="12">
        <f t="shared" ref="G8:G16" si="2">G7+F8</f>
        <v>366</v>
      </c>
      <c r="H8" s="58">
        <f t="shared" ref="H8:H16" si="3">+G8/J8</f>
        <v>0.91271820448877805</v>
      </c>
      <c r="I8" s="10">
        <v>65</v>
      </c>
      <c r="J8" s="13">
        <f t="shared" ref="J8:J16" si="4">I8+J7</f>
        <v>401</v>
      </c>
    </row>
    <row r="9" spans="2:10" x14ac:dyDescent="0.2">
      <c r="B9" s="17">
        <v>2014</v>
      </c>
      <c r="C9" s="6">
        <v>8</v>
      </c>
      <c r="D9" s="12">
        <f t="shared" si="0"/>
        <v>43</v>
      </c>
      <c r="E9" s="58">
        <f t="shared" si="1"/>
        <v>9.0717299578059074E-2</v>
      </c>
      <c r="F9" s="6">
        <v>65</v>
      </c>
      <c r="G9" s="12">
        <f t="shared" si="2"/>
        <v>431</v>
      </c>
      <c r="H9" s="58">
        <f t="shared" si="3"/>
        <v>0.90928270042194093</v>
      </c>
      <c r="I9" s="10">
        <v>73</v>
      </c>
      <c r="J9" s="13">
        <f t="shared" si="4"/>
        <v>474</v>
      </c>
    </row>
    <row r="10" spans="2:10" x14ac:dyDescent="0.2">
      <c r="B10" s="17">
        <v>2015</v>
      </c>
      <c r="C10" s="6">
        <v>5</v>
      </c>
      <c r="D10" s="12">
        <f t="shared" si="0"/>
        <v>48</v>
      </c>
      <c r="E10" s="58">
        <f t="shared" si="1"/>
        <v>8.1494057724957561E-2</v>
      </c>
      <c r="F10" s="6">
        <v>110</v>
      </c>
      <c r="G10" s="12">
        <f t="shared" si="2"/>
        <v>541</v>
      </c>
      <c r="H10" s="58">
        <f t="shared" si="3"/>
        <v>0.91850594227504245</v>
      </c>
      <c r="I10" s="10">
        <v>115</v>
      </c>
      <c r="J10" s="13">
        <f t="shared" si="4"/>
        <v>589</v>
      </c>
    </row>
    <row r="11" spans="2:10" x14ac:dyDescent="0.2">
      <c r="B11" s="17">
        <v>2016</v>
      </c>
      <c r="C11" s="6">
        <v>6</v>
      </c>
      <c r="D11" s="12">
        <f t="shared" si="0"/>
        <v>54</v>
      </c>
      <c r="E11" s="58">
        <f t="shared" si="1"/>
        <v>7.9528718703976431E-2</v>
      </c>
      <c r="F11" s="6">
        <v>84</v>
      </c>
      <c r="G11" s="12">
        <f t="shared" si="2"/>
        <v>625</v>
      </c>
      <c r="H11" s="58">
        <f t="shared" si="3"/>
        <v>0.92047128129602351</v>
      </c>
      <c r="I11" s="10">
        <v>90</v>
      </c>
      <c r="J11" s="13">
        <f t="shared" si="4"/>
        <v>679</v>
      </c>
    </row>
    <row r="12" spans="2:10" x14ac:dyDescent="0.2">
      <c r="B12" s="17">
        <v>2017</v>
      </c>
      <c r="C12" s="6">
        <v>8</v>
      </c>
      <c r="D12" s="12">
        <f t="shared" si="0"/>
        <v>62</v>
      </c>
      <c r="E12" s="58">
        <f t="shared" si="1"/>
        <v>8.1045751633986932E-2</v>
      </c>
      <c r="F12" s="6">
        <v>78</v>
      </c>
      <c r="G12" s="12">
        <f t="shared" si="2"/>
        <v>703</v>
      </c>
      <c r="H12" s="58">
        <f t="shared" si="3"/>
        <v>0.91895424836601303</v>
      </c>
      <c r="I12" s="10">
        <v>86</v>
      </c>
      <c r="J12" s="13">
        <f t="shared" si="4"/>
        <v>765</v>
      </c>
    </row>
    <row r="13" spans="2:10" x14ac:dyDescent="0.2">
      <c r="B13" s="17">
        <v>2018</v>
      </c>
      <c r="C13" s="6">
        <v>9</v>
      </c>
      <c r="D13" s="12">
        <f t="shared" si="0"/>
        <v>71</v>
      </c>
      <c r="E13" s="58">
        <f t="shared" si="1"/>
        <v>7.5211864406779655E-2</v>
      </c>
      <c r="F13" s="6">
        <v>170</v>
      </c>
      <c r="G13" s="12">
        <f t="shared" si="2"/>
        <v>873</v>
      </c>
      <c r="H13" s="58">
        <f t="shared" si="3"/>
        <v>0.92478813559322037</v>
      </c>
      <c r="I13" s="10">
        <v>179</v>
      </c>
      <c r="J13" s="13">
        <f t="shared" si="4"/>
        <v>944</v>
      </c>
    </row>
    <row r="14" spans="2:10" x14ac:dyDescent="0.2">
      <c r="B14" s="17">
        <v>2019</v>
      </c>
      <c r="C14" s="6">
        <v>15</v>
      </c>
      <c r="D14" s="12">
        <f t="shared" si="0"/>
        <v>86</v>
      </c>
      <c r="E14" s="58">
        <f t="shared" si="1"/>
        <v>7.5174825174825169E-2</v>
      </c>
      <c r="F14" s="6">
        <v>185</v>
      </c>
      <c r="G14" s="12">
        <f t="shared" si="2"/>
        <v>1058</v>
      </c>
      <c r="H14" s="58">
        <f t="shared" si="3"/>
        <v>0.92482517482517479</v>
      </c>
      <c r="I14" s="10">
        <v>200</v>
      </c>
      <c r="J14" s="13">
        <f t="shared" si="4"/>
        <v>1144</v>
      </c>
    </row>
    <row r="15" spans="2:10" x14ac:dyDescent="0.2">
      <c r="B15" s="17">
        <v>2020</v>
      </c>
      <c r="C15" s="6">
        <v>6</v>
      </c>
      <c r="D15" s="12">
        <f t="shared" si="0"/>
        <v>92</v>
      </c>
      <c r="E15" s="58">
        <f t="shared" si="1"/>
        <v>7.1207430340557279E-2</v>
      </c>
      <c r="F15" s="6">
        <v>142</v>
      </c>
      <c r="G15" s="12">
        <f t="shared" si="2"/>
        <v>1200</v>
      </c>
      <c r="H15" s="58">
        <f t="shared" si="3"/>
        <v>0.92879256965944268</v>
      </c>
      <c r="I15" s="10">
        <v>148</v>
      </c>
      <c r="J15" s="13">
        <f t="shared" si="4"/>
        <v>1292</v>
      </c>
    </row>
    <row r="16" spans="2:10" x14ac:dyDescent="0.2">
      <c r="B16" s="18">
        <v>2021</v>
      </c>
      <c r="C16" s="6">
        <v>12</v>
      </c>
      <c r="D16" s="15">
        <f t="shared" si="0"/>
        <v>104</v>
      </c>
      <c r="E16" s="59">
        <f t="shared" si="1"/>
        <v>6.9798657718120799E-2</v>
      </c>
      <c r="F16" s="6">
        <v>186</v>
      </c>
      <c r="G16" s="15">
        <f t="shared" si="2"/>
        <v>1386</v>
      </c>
      <c r="H16" s="58">
        <f t="shared" si="3"/>
        <v>0.93020134228187923</v>
      </c>
      <c r="I16" s="10">
        <v>198</v>
      </c>
      <c r="J16" s="13">
        <f t="shared" si="4"/>
        <v>1490</v>
      </c>
    </row>
    <row r="17" spans="2:10" x14ac:dyDescent="0.2">
      <c r="B17" s="16" t="s">
        <v>38</v>
      </c>
      <c r="C17" s="37">
        <f>D16</f>
        <v>104</v>
      </c>
      <c r="D17" s="52"/>
      <c r="E17" s="60"/>
      <c r="F17" s="36">
        <f>G16</f>
        <v>1386</v>
      </c>
      <c r="G17" s="52"/>
      <c r="H17" s="53"/>
      <c r="I17" s="16">
        <f>J16</f>
        <v>1490</v>
      </c>
      <c r="J17" s="56"/>
    </row>
    <row r="18" spans="2:10" x14ac:dyDescent="0.2">
      <c r="B18" s="41" t="s">
        <v>69</v>
      </c>
    </row>
  </sheetData>
  <mergeCells count="4">
    <mergeCell ref="B4:B5"/>
    <mergeCell ref="C4:E4"/>
    <mergeCell ref="F4:H4"/>
    <mergeCell ref="I4:J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showGridLines="0" workbookViewId="0">
      <selection activeCell="B19" sqref="B19"/>
    </sheetView>
  </sheetViews>
  <sheetFormatPr baseColWidth="10" defaultRowHeight="12.75" x14ac:dyDescent="0.2"/>
  <cols>
    <col min="1" max="1" width="4.42578125" customWidth="1"/>
    <col min="4" max="5" width="11.42578125" style="1"/>
    <col min="7" max="8" width="11.42578125" style="1"/>
    <col min="10" max="10" width="11.42578125" style="1"/>
  </cols>
  <sheetData>
    <row r="1" spans="2:10" s="1" customFormat="1" x14ac:dyDescent="0.2"/>
    <row r="2" spans="2:10" x14ac:dyDescent="0.2">
      <c r="B2" s="32" t="s">
        <v>60</v>
      </c>
    </row>
    <row r="3" spans="2:10" s="1" customFormat="1" ht="3.75" customHeight="1" x14ac:dyDescent="0.2"/>
    <row r="4" spans="2:10" s="1" customFormat="1" x14ac:dyDescent="0.2">
      <c r="B4" s="89" t="s">
        <v>39</v>
      </c>
      <c r="C4" s="74" t="s">
        <v>31</v>
      </c>
      <c r="D4" s="74"/>
      <c r="E4" s="90"/>
      <c r="F4" s="74" t="s">
        <v>32</v>
      </c>
      <c r="G4" s="74"/>
      <c r="H4" s="90"/>
      <c r="I4" s="91" t="s">
        <v>38</v>
      </c>
      <c r="J4" s="92"/>
    </row>
    <row r="5" spans="2:10" x14ac:dyDescent="0.2">
      <c r="B5" s="89"/>
      <c r="C5" s="39" t="s">
        <v>41</v>
      </c>
      <c r="D5" s="39" t="s">
        <v>54</v>
      </c>
      <c r="E5" s="38" t="s">
        <v>56</v>
      </c>
      <c r="F5" s="39" t="s">
        <v>41</v>
      </c>
      <c r="G5" s="39" t="s">
        <v>54</v>
      </c>
      <c r="H5" s="38" t="s">
        <v>56</v>
      </c>
      <c r="I5" s="55" t="s">
        <v>41</v>
      </c>
      <c r="J5" s="40" t="s">
        <v>54</v>
      </c>
    </row>
    <row r="6" spans="2:10" x14ac:dyDescent="0.2">
      <c r="B6" s="7" t="s">
        <v>37</v>
      </c>
      <c r="C6" s="6">
        <v>50</v>
      </c>
      <c r="D6" s="9">
        <f>C6</f>
        <v>50</v>
      </c>
      <c r="E6" s="57">
        <f>+D6/J6</f>
        <v>0.21459227467811159</v>
      </c>
      <c r="F6" s="6">
        <v>183</v>
      </c>
      <c r="G6" s="9">
        <f>F6</f>
        <v>183</v>
      </c>
      <c r="H6" s="57">
        <f>+G6/J6</f>
        <v>0.78540772532188841</v>
      </c>
      <c r="I6" s="7">
        <v>233</v>
      </c>
      <c r="J6" s="43">
        <f>I6</f>
        <v>233</v>
      </c>
    </row>
    <row r="7" spans="2:10" x14ac:dyDescent="0.2">
      <c r="B7" s="17">
        <v>2012</v>
      </c>
      <c r="C7" s="6">
        <v>24</v>
      </c>
      <c r="D7" s="12">
        <f>D6+C7</f>
        <v>74</v>
      </c>
      <c r="E7" s="58">
        <f>+D7/J7</f>
        <v>0.22023809523809523</v>
      </c>
      <c r="F7" s="6">
        <v>79</v>
      </c>
      <c r="G7" s="12">
        <f>G6+F7</f>
        <v>262</v>
      </c>
      <c r="H7" s="58">
        <f>+G7/J7</f>
        <v>0.77976190476190477</v>
      </c>
      <c r="I7" s="10">
        <v>103</v>
      </c>
      <c r="J7" s="13">
        <f>I7+J6</f>
        <v>336</v>
      </c>
    </row>
    <row r="8" spans="2:10" x14ac:dyDescent="0.2">
      <c r="B8" s="17">
        <v>2013</v>
      </c>
      <c r="C8" s="6">
        <v>16</v>
      </c>
      <c r="D8" s="12">
        <f t="shared" ref="D8:D16" si="0">D7+C8</f>
        <v>90</v>
      </c>
      <c r="E8" s="58">
        <f t="shared" ref="E8:E16" si="1">+D8/J8</f>
        <v>0.22443890274314215</v>
      </c>
      <c r="F8" s="6">
        <v>49</v>
      </c>
      <c r="G8" s="12">
        <f t="shared" ref="G8:G16" si="2">G7+F8</f>
        <v>311</v>
      </c>
      <c r="H8" s="58">
        <f t="shared" ref="H8:H16" si="3">+G8/J8</f>
        <v>0.77556109725685785</v>
      </c>
      <c r="I8" s="10">
        <v>65</v>
      </c>
      <c r="J8" s="13">
        <f t="shared" ref="J8:J16" si="4">I8+J7</f>
        <v>401</v>
      </c>
    </row>
    <row r="9" spans="2:10" x14ac:dyDescent="0.2">
      <c r="B9" s="17">
        <v>2014</v>
      </c>
      <c r="C9" s="6">
        <v>22</v>
      </c>
      <c r="D9" s="12">
        <f t="shared" si="0"/>
        <v>112</v>
      </c>
      <c r="E9" s="58">
        <f t="shared" si="1"/>
        <v>0.23628691983122363</v>
      </c>
      <c r="F9" s="6">
        <v>51</v>
      </c>
      <c r="G9" s="12">
        <f t="shared" si="2"/>
        <v>362</v>
      </c>
      <c r="H9" s="58">
        <f t="shared" si="3"/>
        <v>0.76371308016877637</v>
      </c>
      <c r="I9" s="10">
        <v>73</v>
      </c>
      <c r="J9" s="13">
        <f t="shared" si="4"/>
        <v>474</v>
      </c>
    </row>
    <row r="10" spans="2:10" x14ac:dyDescent="0.2">
      <c r="B10" s="17">
        <v>2015</v>
      </c>
      <c r="C10" s="6">
        <v>26</v>
      </c>
      <c r="D10" s="12">
        <f t="shared" si="0"/>
        <v>138</v>
      </c>
      <c r="E10" s="58">
        <f t="shared" si="1"/>
        <v>0.23429541595925296</v>
      </c>
      <c r="F10" s="6">
        <v>89</v>
      </c>
      <c r="G10" s="12">
        <f t="shared" si="2"/>
        <v>451</v>
      </c>
      <c r="H10" s="58">
        <f t="shared" si="3"/>
        <v>0.76570458404074704</v>
      </c>
      <c r="I10" s="10">
        <v>115</v>
      </c>
      <c r="J10" s="13">
        <f t="shared" si="4"/>
        <v>589</v>
      </c>
    </row>
    <row r="11" spans="2:10" x14ac:dyDescent="0.2">
      <c r="B11" s="17">
        <v>2016</v>
      </c>
      <c r="C11" s="6">
        <v>22</v>
      </c>
      <c r="D11" s="12">
        <f t="shared" si="0"/>
        <v>160</v>
      </c>
      <c r="E11" s="58">
        <f t="shared" si="1"/>
        <v>0.23564064801178203</v>
      </c>
      <c r="F11" s="6">
        <v>68</v>
      </c>
      <c r="G11" s="12">
        <f t="shared" si="2"/>
        <v>519</v>
      </c>
      <c r="H11" s="58">
        <f t="shared" si="3"/>
        <v>0.76435935198821792</v>
      </c>
      <c r="I11" s="10">
        <v>90</v>
      </c>
      <c r="J11" s="13">
        <f t="shared" si="4"/>
        <v>679</v>
      </c>
    </row>
    <row r="12" spans="2:10" x14ac:dyDescent="0.2">
      <c r="B12" s="17">
        <v>2017</v>
      </c>
      <c r="C12" s="6">
        <v>27</v>
      </c>
      <c r="D12" s="12">
        <f t="shared" si="0"/>
        <v>187</v>
      </c>
      <c r="E12" s="58">
        <f t="shared" si="1"/>
        <v>0.24444444444444444</v>
      </c>
      <c r="F12" s="6">
        <v>59</v>
      </c>
      <c r="G12" s="12">
        <f t="shared" si="2"/>
        <v>578</v>
      </c>
      <c r="H12" s="58">
        <f t="shared" si="3"/>
        <v>0.75555555555555554</v>
      </c>
      <c r="I12" s="10">
        <v>86</v>
      </c>
      <c r="J12" s="13">
        <f t="shared" si="4"/>
        <v>765</v>
      </c>
    </row>
    <row r="13" spans="2:10" x14ac:dyDescent="0.2">
      <c r="B13" s="17">
        <v>2018</v>
      </c>
      <c r="C13" s="6">
        <v>35</v>
      </c>
      <c r="D13" s="12">
        <f t="shared" si="0"/>
        <v>222</v>
      </c>
      <c r="E13" s="58">
        <f t="shared" si="1"/>
        <v>0.23516949152542374</v>
      </c>
      <c r="F13" s="6">
        <v>144</v>
      </c>
      <c r="G13" s="12">
        <f t="shared" si="2"/>
        <v>722</v>
      </c>
      <c r="H13" s="58">
        <f t="shared" si="3"/>
        <v>0.76483050847457623</v>
      </c>
      <c r="I13" s="10">
        <v>179</v>
      </c>
      <c r="J13" s="13">
        <f t="shared" si="4"/>
        <v>944</v>
      </c>
    </row>
    <row r="14" spans="2:10" x14ac:dyDescent="0.2">
      <c r="B14" s="17">
        <v>2019</v>
      </c>
      <c r="C14" s="6">
        <v>58</v>
      </c>
      <c r="D14" s="12">
        <f t="shared" si="0"/>
        <v>280</v>
      </c>
      <c r="E14" s="58">
        <f t="shared" si="1"/>
        <v>0.24475524475524477</v>
      </c>
      <c r="F14" s="6">
        <v>142</v>
      </c>
      <c r="G14" s="12">
        <f t="shared" si="2"/>
        <v>864</v>
      </c>
      <c r="H14" s="58">
        <f t="shared" si="3"/>
        <v>0.75524475524475521</v>
      </c>
      <c r="I14" s="10">
        <v>200</v>
      </c>
      <c r="J14" s="13">
        <f t="shared" si="4"/>
        <v>1144</v>
      </c>
    </row>
    <row r="15" spans="2:10" x14ac:dyDescent="0.2">
      <c r="B15" s="17">
        <v>2020</v>
      </c>
      <c r="C15" s="6">
        <v>41</v>
      </c>
      <c r="D15" s="12">
        <f t="shared" si="0"/>
        <v>321</v>
      </c>
      <c r="E15" s="58">
        <f t="shared" si="1"/>
        <v>0.25</v>
      </c>
      <c r="F15" s="6">
        <v>99</v>
      </c>
      <c r="G15" s="12">
        <f t="shared" si="2"/>
        <v>963</v>
      </c>
      <c r="H15" s="58">
        <f t="shared" si="3"/>
        <v>0.75</v>
      </c>
      <c r="I15" s="10">
        <v>140</v>
      </c>
      <c r="J15" s="13">
        <f t="shared" si="4"/>
        <v>1284</v>
      </c>
    </row>
    <row r="16" spans="2:10" x14ac:dyDescent="0.2">
      <c r="B16" s="18">
        <v>2021</v>
      </c>
      <c r="C16" s="6">
        <v>52</v>
      </c>
      <c r="D16" s="15">
        <f t="shared" si="0"/>
        <v>373</v>
      </c>
      <c r="E16" s="59">
        <f t="shared" si="1"/>
        <v>0.25033557046979865</v>
      </c>
      <c r="F16" s="6">
        <v>154</v>
      </c>
      <c r="G16" s="15">
        <f t="shared" si="2"/>
        <v>1117</v>
      </c>
      <c r="H16" s="58">
        <f t="shared" si="3"/>
        <v>0.74966442953020129</v>
      </c>
      <c r="I16" s="10">
        <v>206</v>
      </c>
      <c r="J16" s="13">
        <f t="shared" si="4"/>
        <v>1490</v>
      </c>
    </row>
    <row r="17" spans="2:10" x14ac:dyDescent="0.2">
      <c r="B17" s="16" t="s">
        <v>38</v>
      </c>
      <c r="C17" s="16">
        <f>D16</f>
        <v>373</v>
      </c>
      <c r="D17" s="52"/>
      <c r="E17" s="53"/>
      <c r="F17" s="16">
        <f>G16</f>
        <v>1117</v>
      </c>
      <c r="G17" s="52"/>
      <c r="H17" s="53"/>
      <c r="I17" s="16">
        <f>J16</f>
        <v>1490</v>
      </c>
      <c r="J17" s="56"/>
    </row>
    <row r="18" spans="2:10" x14ac:dyDescent="0.2">
      <c r="B18" s="41" t="s">
        <v>69</v>
      </c>
      <c r="C18" s="1"/>
      <c r="F18" s="1"/>
      <c r="I18" s="1"/>
    </row>
  </sheetData>
  <mergeCells count="4">
    <mergeCell ref="B4:B5"/>
    <mergeCell ref="C4:E4"/>
    <mergeCell ref="F4:H4"/>
    <mergeCell ref="I4:J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B20" sqref="B20"/>
    </sheetView>
  </sheetViews>
  <sheetFormatPr baseColWidth="10" defaultRowHeight="12.75" x14ac:dyDescent="0.2"/>
  <cols>
    <col min="1" max="1" width="4.85546875" style="1" customWidth="1"/>
    <col min="2" max="2" width="14.28515625" style="1" customWidth="1"/>
    <col min="3" max="4" width="10.28515625" style="1" customWidth="1"/>
    <col min="5" max="5" width="13.85546875" style="1" customWidth="1"/>
    <col min="6" max="6" width="10.140625" style="1" customWidth="1"/>
    <col min="7" max="7" width="9.7109375" style="1" customWidth="1"/>
    <col min="8" max="8" width="9.140625" style="1" customWidth="1"/>
    <col min="9" max="9" width="11.42578125" style="1"/>
    <col min="10" max="10" width="10" style="1" customWidth="1"/>
    <col min="11" max="11" width="8.85546875" style="1" customWidth="1"/>
    <col min="12" max="12" width="11.42578125" style="1"/>
    <col min="13" max="14" width="8.5703125" style="1" customWidth="1"/>
    <col min="15" max="15" width="11.42578125" style="1"/>
    <col min="16" max="16" width="9.28515625" style="1" customWidth="1"/>
    <col min="17" max="17" width="9.42578125" style="1" customWidth="1"/>
    <col min="18" max="16384" width="11.42578125" style="1"/>
  </cols>
  <sheetData>
    <row r="1" spans="1:18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8" x14ac:dyDescent="0.2">
      <c r="A2" s="6"/>
      <c r="B2" s="29" t="s">
        <v>61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4.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x14ac:dyDescent="0.2">
      <c r="A4" s="6"/>
      <c r="B4" s="73" t="s">
        <v>39</v>
      </c>
      <c r="C4" s="80" t="s">
        <v>35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2"/>
      <c r="R4" s="6"/>
    </row>
    <row r="5" spans="1:18" x14ac:dyDescent="0.2">
      <c r="A5" s="6"/>
      <c r="B5" s="73"/>
      <c r="C5" s="73" t="s">
        <v>29</v>
      </c>
      <c r="D5" s="73"/>
      <c r="E5" s="73"/>
      <c r="F5" s="73" t="s">
        <v>30</v>
      </c>
      <c r="G5" s="73"/>
      <c r="H5" s="73"/>
      <c r="I5" s="93" t="s">
        <v>43</v>
      </c>
      <c r="J5" s="93"/>
      <c r="K5" s="93"/>
      <c r="L5" s="94" t="s">
        <v>1</v>
      </c>
      <c r="M5" s="94"/>
      <c r="N5" s="94"/>
      <c r="O5" s="73" t="s">
        <v>36</v>
      </c>
      <c r="P5" s="73"/>
      <c r="Q5" s="73"/>
      <c r="R5" s="6"/>
    </row>
    <row r="6" spans="1:18" ht="12.75" customHeight="1" x14ac:dyDescent="0.2">
      <c r="A6" s="6"/>
      <c r="B6" s="73"/>
      <c r="C6" s="49" t="s">
        <v>41</v>
      </c>
      <c r="D6" s="48" t="s">
        <v>54</v>
      </c>
      <c r="E6" s="39" t="s">
        <v>46</v>
      </c>
      <c r="F6" s="49" t="s">
        <v>41</v>
      </c>
      <c r="G6" s="48" t="s">
        <v>54</v>
      </c>
      <c r="H6" s="39" t="s">
        <v>46</v>
      </c>
      <c r="I6" s="49" t="s">
        <v>41</v>
      </c>
      <c r="J6" s="48" t="s">
        <v>54</v>
      </c>
      <c r="K6" s="39" t="s">
        <v>46</v>
      </c>
      <c r="L6" s="49" t="s">
        <v>41</v>
      </c>
      <c r="M6" s="48" t="s">
        <v>54</v>
      </c>
      <c r="N6" s="39" t="s">
        <v>46</v>
      </c>
      <c r="O6" s="49" t="s">
        <v>41</v>
      </c>
      <c r="P6" s="48" t="s">
        <v>54</v>
      </c>
      <c r="Q6" s="39" t="s">
        <v>46</v>
      </c>
      <c r="R6" s="6"/>
    </row>
    <row r="7" spans="1:18" x14ac:dyDescent="0.2">
      <c r="A7" s="6"/>
      <c r="B7" s="7" t="s">
        <v>37</v>
      </c>
      <c r="C7" s="3">
        <v>412</v>
      </c>
      <c r="D7" s="45">
        <f>C7</f>
        <v>412</v>
      </c>
      <c r="E7" s="46"/>
      <c r="F7" s="3">
        <v>12</v>
      </c>
      <c r="G7" s="45">
        <f>F7</f>
        <v>12</v>
      </c>
      <c r="H7" s="46"/>
      <c r="I7" s="3">
        <v>75</v>
      </c>
      <c r="J7" s="45">
        <f>I7</f>
        <v>75</v>
      </c>
      <c r="K7" s="46"/>
      <c r="L7" s="3">
        <v>0</v>
      </c>
      <c r="M7" s="45">
        <f>L7</f>
        <v>0</v>
      </c>
      <c r="N7" s="46"/>
      <c r="O7" s="3">
        <v>499</v>
      </c>
      <c r="P7" s="45">
        <f>O7</f>
        <v>499</v>
      </c>
      <c r="Q7" s="51"/>
      <c r="R7" s="6"/>
    </row>
    <row r="8" spans="1:18" x14ac:dyDescent="0.2">
      <c r="A8" s="6"/>
      <c r="B8" s="17">
        <v>2012</v>
      </c>
      <c r="C8" s="4">
        <v>12</v>
      </c>
      <c r="D8" s="44">
        <f>D7+C8</f>
        <v>424</v>
      </c>
      <c r="E8" s="50">
        <f t="shared" ref="E8:E17" si="0">D8/D7 -1</f>
        <v>2.9126213592232997E-2</v>
      </c>
      <c r="F8" s="4">
        <v>0</v>
      </c>
      <c r="G8" s="44">
        <f>G7+F8</f>
        <v>12</v>
      </c>
      <c r="H8" s="50">
        <f t="shared" ref="H8:H17" si="1">G8/G7 -1</f>
        <v>0</v>
      </c>
      <c r="I8" s="4">
        <v>2</v>
      </c>
      <c r="J8" s="44">
        <f>J7+I8</f>
        <v>77</v>
      </c>
      <c r="K8" s="50">
        <f t="shared" ref="K8:K17" si="2">J8/J7 -1</f>
        <v>2.6666666666666616E-2</v>
      </c>
      <c r="L8" s="4">
        <v>0</v>
      </c>
      <c r="M8" s="44">
        <f>M7+L8</f>
        <v>0</v>
      </c>
      <c r="N8" s="50" t="s">
        <v>55</v>
      </c>
      <c r="O8" s="4">
        <v>14</v>
      </c>
      <c r="P8" s="44">
        <f>P7+O8</f>
        <v>513</v>
      </c>
      <c r="Q8" s="50">
        <f t="shared" ref="Q8:Q17" si="3">P8/P7 -1</f>
        <v>2.8056112224448926E-2</v>
      </c>
      <c r="R8" s="6"/>
    </row>
    <row r="9" spans="1:18" x14ac:dyDescent="0.2">
      <c r="A9" s="6"/>
      <c r="B9" s="17">
        <v>2013</v>
      </c>
      <c r="C9" s="4">
        <v>5</v>
      </c>
      <c r="D9" s="44">
        <f t="shared" ref="D9:D17" si="4">D8+C9</f>
        <v>429</v>
      </c>
      <c r="E9" s="31">
        <f t="shared" si="0"/>
        <v>1.1792452830188704E-2</v>
      </c>
      <c r="F9" s="4">
        <v>0</v>
      </c>
      <c r="G9" s="44">
        <f t="shared" ref="G9:G17" si="5">G8+F9</f>
        <v>12</v>
      </c>
      <c r="H9" s="31">
        <f t="shared" si="1"/>
        <v>0</v>
      </c>
      <c r="I9" s="4">
        <v>3</v>
      </c>
      <c r="J9" s="44">
        <f t="shared" ref="J9:J17" si="6">J8+I9</f>
        <v>80</v>
      </c>
      <c r="K9" s="31">
        <f t="shared" si="2"/>
        <v>3.8961038961038863E-2</v>
      </c>
      <c r="L9" s="4">
        <v>0</v>
      </c>
      <c r="M9" s="44">
        <f t="shared" ref="M9:M17" si="7">M8+L9</f>
        <v>0</v>
      </c>
      <c r="N9" s="50" t="s">
        <v>55</v>
      </c>
      <c r="O9" s="4">
        <v>8</v>
      </c>
      <c r="P9" s="44">
        <f t="shared" ref="P9:P17" si="8">P8+O9</f>
        <v>521</v>
      </c>
      <c r="Q9" s="31">
        <f t="shared" si="3"/>
        <v>1.5594541910331383E-2</v>
      </c>
      <c r="R9" s="6"/>
    </row>
    <row r="10" spans="1:18" x14ac:dyDescent="0.2">
      <c r="A10" s="6"/>
      <c r="B10" s="17">
        <v>2014</v>
      </c>
      <c r="C10" s="4">
        <v>8</v>
      </c>
      <c r="D10" s="44">
        <f t="shared" si="4"/>
        <v>437</v>
      </c>
      <c r="E10" s="31">
        <f t="shared" si="0"/>
        <v>1.8648018648018683E-2</v>
      </c>
      <c r="F10" s="4">
        <v>0</v>
      </c>
      <c r="G10" s="44">
        <f t="shared" si="5"/>
        <v>12</v>
      </c>
      <c r="H10" s="31">
        <f t="shared" si="1"/>
        <v>0</v>
      </c>
      <c r="I10" s="4">
        <v>4</v>
      </c>
      <c r="J10" s="44">
        <f t="shared" si="6"/>
        <v>84</v>
      </c>
      <c r="K10" s="31">
        <f t="shared" si="2"/>
        <v>5.0000000000000044E-2</v>
      </c>
      <c r="L10" s="4">
        <v>0</v>
      </c>
      <c r="M10" s="44">
        <f t="shared" si="7"/>
        <v>0</v>
      </c>
      <c r="N10" s="50" t="s">
        <v>55</v>
      </c>
      <c r="O10" s="4">
        <v>12</v>
      </c>
      <c r="P10" s="44">
        <f t="shared" si="8"/>
        <v>533</v>
      </c>
      <c r="Q10" s="31">
        <f t="shared" si="3"/>
        <v>2.303262955854124E-2</v>
      </c>
      <c r="R10" s="6"/>
    </row>
    <row r="11" spans="1:18" x14ac:dyDescent="0.2">
      <c r="A11" s="6"/>
      <c r="B11" s="17">
        <v>2015</v>
      </c>
      <c r="C11" s="4">
        <v>6</v>
      </c>
      <c r="D11" s="44">
        <f t="shared" si="4"/>
        <v>443</v>
      </c>
      <c r="E11" s="31">
        <f t="shared" si="0"/>
        <v>1.3729977116704761E-2</v>
      </c>
      <c r="F11" s="4">
        <v>0</v>
      </c>
      <c r="G11" s="44">
        <f t="shared" si="5"/>
        <v>12</v>
      </c>
      <c r="H11" s="31">
        <f t="shared" si="1"/>
        <v>0</v>
      </c>
      <c r="I11" s="4">
        <v>2</v>
      </c>
      <c r="J11" s="44">
        <f t="shared" si="6"/>
        <v>86</v>
      </c>
      <c r="K11" s="31">
        <f t="shared" si="2"/>
        <v>2.3809523809523725E-2</v>
      </c>
      <c r="L11" s="4">
        <v>0</v>
      </c>
      <c r="M11" s="44">
        <f t="shared" si="7"/>
        <v>0</v>
      </c>
      <c r="N11" s="50" t="s">
        <v>55</v>
      </c>
      <c r="O11" s="4">
        <v>8</v>
      </c>
      <c r="P11" s="44">
        <f t="shared" si="8"/>
        <v>541</v>
      </c>
      <c r="Q11" s="31">
        <f t="shared" si="3"/>
        <v>1.5009380863039379E-2</v>
      </c>
      <c r="R11" s="6"/>
    </row>
    <row r="12" spans="1:18" x14ac:dyDescent="0.2">
      <c r="A12" s="6"/>
      <c r="B12" s="17">
        <v>2016</v>
      </c>
      <c r="C12" s="4">
        <v>13</v>
      </c>
      <c r="D12" s="44">
        <f t="shared" si="4"/>
        <v>456</v>
      </c>
      <c r="E12" s="31">
        <f t="shared" si="0"/>
        <v>2.9345372460496622E-2</v>
      </c>
      <c r="F12" s="4">
        <v>0</v>
      </c>
      <c r="G12" s="44">
        <f t="shared" si="5"/>
        <v>12</v>
      </c>
      <c r="H12" s="31">
        <f t="shared" si="1"/>
        <v>0</v>
      </c>
      <c r="I12" s="4">
        <v>1</v>
      </c>
      <c r="J12" s="44">
        <f t="shared" si="6"/>
        <v>87</v>
      </c>
      <c r="K12" s="31">
        <f t="shared" si="2"/>
        <v>1.1627906976744207E-2</v>
      </c>
      <c r="L12" s="4">
        <v>0</v>
      </c>
      <c r="M12" s="44">
        <f t="shared" si="7"/>
        <v>0</v>
      </c>
      <c r="N12" s="50" t="s">
        <v>55</v>
      </c>
      <c r="O12" s="4">
        <v>14</v>
      </c>
      <c r="P12" s="44">
        <f t="shared" si="8"/>
        <v>555</v>
      </c>
      <c r="Q12" s="31">
        <f t="shared" si="3"/>
        <v>2.5878003696857776E-2</v>
      </c>
      <c r="R12" s="6"/>
    </row>
    <row r="13" spans="1:18" x14ac:dyDescent="0.2">
      <c r="A13" s="6"/>
      <c r="B13" s="17">
        <v>2017</v>
      </c>
      <c r="C13" s="4">
        <v>10</v>
      </c>
      <c r="D13" s="44">
        <f t="shared" si="4"/>
        <v>466</v>
      </c>
      <c r="E13" s="31">
        <f t="shared" si="0"/>
        <v>2.1929824561403466E-2</v>
      </c>
      <c r="F13" s="4">
        <v>0</v>
      </c>
      <c r="G13" s="44">
        <f t="shared" si="5"/>
        <v>12</v>
      </c>
      <c r="H13" s="31">
        <f t="shared" si="1"/>
        <v>0</v>
      </c>
      <c r="I13" s="4">
        <v>2</v>
      </c>
      <c r="J13" s="44">
        <f t="shared" si="6"/>
        <v>89</v>
      </c>
      <c r="K13" s="31">
        <f t="shared" si="2"/>
        <v>2.2988505747126409E-2</v>
      </c>
      <c r="L13" s="4">
        <v>0</v>
      </c>
      <c r="M13" s="44">
        <f t="shared" si="7"/>
        <v>0</v>
      </c>
      <c r="N13" s="50" t="s">
        <v>55</v>
      </c>
      <c r="O13" s="4">
        <v>12</v>
      </c>
      <c r="P13" s="44">
        <f t="shared" si="8"/>
        <v>567</v>
      </c>
      <c r="Q13" s="31">
        <f t="shared" si="3"/>
        <v>2.1621621621621623E-2</v>
      </c>
      <c r="R13" s="6"/>
    </row>
    <row r="14" spans="1:18" x14ac:dyDescent="0.2">
      <c r="A14" s="6"/>
      <c r="B14" s="17">
        <v>2018</v>
      </c>
      <c r="C14" s="4">
        <v>134</v>
      </c>
      <c r="D14" s="44">
        <f t="shared" si="4"/>
        <v>600</v>
      </c>
      <c r="E14" s="31">
        <f t="shared" si="0"/>
        <v>0.28755364806866957</v>
      </c>
      <c r="F14" s="4">
        <v>4</v>
      </c>
      <c r="G14" s="44">
        <f t="shared" si="5"/>
        <v>16</v>
      </c>
      <c r="H14" s="31">
        <f t="shared" si="1"/>
        <v>0.33333333333333326</v>
      </c>
      <c r="I14" s="4">
        <v>25</v>
      </c>
      <c r="J14" s="44">
        <f t="shared" si="6"/>
        <v>114</v>
      </c>
      <c r="K14" s="31">
        <f t="shared" si="2"/>
        <v>0.2808988764044944</v>
      </c>
      <c r="L14" s="4">
        <v>4</v>
      </c>
      <c r="M14" s="44">
        <f t="shared" si="7"/>
        <v>4</v>
      </c>
      <c r="N14" s="50" t="s">
        <v>55</v>
      </c>
      <c r="O14" s="4">
        <v>167</v>
      </c>
      <c r="P14" s="44">
        <f t="shared" si="8"/>
        <v>734</v>
      </c>
      <c r="Q14" s="31">
        <f t="shared" si="3"/>
        <v>0.29453262786596124</v>
      </c>
      <c r="R14" s="6"/>
    </row>
    <row r="15" spans="1:18" x14ac:dyDescent="0.2">
      <c r="A15" s="6"/>
      <c r="B15" s="17">
        <v>2019</v>
      </c>
      <c r="C15" s="4">
        <v>165</v>
      </c>
      <c r="D15" s="44">
        <f t="shared" si="4"/>
        <v>765</v>
      </c>
      <c r="E15" s="31">
        <f t="shared" si="0"/>
        <v>0.27499999999999991</v>
      </c>
      <c r="F15" s="4">
        <v>2</v>
      </c>
      <c r="G15" s="44">
        <f t="shared" si="5"/>
        <v>18</v>
      </c>
      <c r="H15" s="31">
        <f t="shared" si="1"/>
        <v>0.125</v>
      </c>
      <c r="I15" s="4">
        <v>57</v>
      </c>
      <c r="J15" s="44">
        <f t="shared" si="6"/>
        <v>171</v>
      </c>
      <c r="K15" s="31">
        <f t="shared" si="2"/>
        <v>0.5</v>
      </c>
      <c r="L15" s="4">
        <v>1</v>
      </c>
      <c r="M15" s="44">
        <f t="shared" si="7"/>
        <v>5</v>
      </c>
      <c r="N15" s="31">
        <f>M15/M14 -1</f>
        <v>0.25</v>
      </c>
      <c r="O15" s="4">
        <v>225</v>
      </c>
      <c r="P15" s="44">
        <f t="shared" si="8"/>
        <v>959</v>
      </c>
      <c r="Q15" s="31">
        <f t="shared" si="3"/>
        <v>0.30653950953678466</v>
      </c>
      <c r="R15" s="6"/>
    </row>
    <row r="16" spans="1:18" x14ac:dyDescent="0.2">
      <c r="A16" s="6"/>
      <c r="B16" s="17">
        <v>2020</v>
      </c>
      <c r="C16" s="4">
        <v>205</v>
      </c>
      <c r="D16" s="44">
        <f t="shared" si="4"/>
        <v>970</v>
      </c>
      <c r="E16" s="31">
        <f t="shared" si="0"/>
        <v>0.26797385620915026</v>
      </c>
      <c r="F16" s="4">
        <v>10</v>
      </c>
      <c r="G16" s="44">
        <f t="shared" si="5"/>
        <v>28</v>
      </c>
      <c r="H16" s="31">
        <f t="shared" si="1"/>
        <v>0.55555555555555558</v>
      </c>
      <c r="I16" s="4">
        <v>65</v>
      </c>
      <c r="J16" s="44">
        <f t="shared" si="6"/>
        <v>236</v>
      </c>
      <c r="K16" s="31">
        <f t="shared" si="2"/>
        <v>0.38011695906432741</v>
      </c>
      <c r="L16" s="4">
        <v>1</v>
      </c>
      <c r="M16" s="44">
        <f t="shared" si="7"/>
        <v>6</v>
      </c>
      <c r="N16" s="31">
        <f>M16/M15 -1</f>
        <v>0.19999999999999996</v>
      </c>
      <c r="O16" s="4">
        <v>281</v>
      </c>
      <c r="P16" s="44">
        <f t="shared" si="8"/>
        <v>1240</v>
      </c>
      <c r="Q16" s="31">
        <f t="shared" si="3"/>
        <v>0.29301355578727839</v>
      </c>
      <c r="R16" s="6"/>
    </row>
    <row r="17" spans="1:18" x14ac:dyDescent="0.2">
      <c r="A17" s="6"/>
      <c r="B17" s="18">
        <v>2021</v>
      </c>
      <c r="C17" s="4">
        <v>165</v>
      </c>
      <c r="D17" s="44">
        <f t="shared" si="4"/>
        <v>1135</v>
      </c>
      <c r="E17" s="31">
        <f t="shared" si="0"/>
        <v>0.17010309278350522</v>
      </c>
      <c r="F17" s="4">
        <v>11</v>
      </c>
      <c r="G17" s="44">
        <f t="shared" si="5"/>
        <v>39</v>
      </c>
      <c r="H17" s="31">
        <f t="shared" si="1"/>
        <v>0.39285714285714279</v>
      </c>
      <c r="I17" s="4">
        <v>97</v>
      </c>
      <c r="J17" s="44">
        <f t="shared" si="6"/>
        <v>333</v>
      </c>
      <c r="K17" s="31">
        <f t="shared" si="2"/>
        <v>0.41101694915254239</v>
      </c>
      <c r="L17" s="4">
        <v>0</v>
      </c>
      <c r="M17" s="44">
        <f t="shared" si="7"/>
        <v>6</v>
      </c>
      <c r="N17" s="31">
        <f>M17/M16 -1</f>
        <v>0</v>
      </c>
      <c r="O17" s="4">
        <v>273</v>
      </c>
      <c r="P17" s="44">
        <f t="shared" si="8"/>
        <v>1513</v>
      </c>
      <c r="Q17" s="31">
        <f t="shared" si="3"/>
        <v>0.22016129032258069</v>
      </c>
      <c r="R17" s="6"/>
    </row>
    <row r="18" spans="1:18" x14ac:dyDescent="0.2">
      <c r="A18" s="6"/>
      <c r="B18" s="16" t="s">
        <v>38</v>
      </c>
      <c r="C18" s="19">
        <f>D17</f>
        <v>1135</v>
      </c>
      <c r="D18" s="42"/>
      <c r="E18" s="33"/>
      <c r="F18" s="19">
        <f>G17</f>
        <v>39</v>
      </c>
      <c r="G18" s="42"/>
      <c r="H18" s="33"/>
      <c r="I18" s="19">
        <f>J17</f>
        <v>333</v>
      </c>
      <c r="J18" s="42"/>
      <c r="K18" s="33"/>
      <c r="L18" s="19">
        <v>6</v>
      </c>
      <c r="M18" s="42"/>
      <c r="N18" s="33"/>
      <c r="O18" s="19">
        <f>P17</f>
        <v>1513</v>
      </c>
      <c r="P18" s="42"/>
      <c r="Q18" s="33"/>
      <c r="R18" s="6"/>
    </row>
    <row r="19" spans="1:18" x14ac:dyDescent="0.2">
      <c r="A19" s="6"/>
      <c r="B19" s="72" t="s">
        <v>69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30" customHeight="1" x14ac:dyDescent="0.2">
      <c r="A21" s="6"/>
      <c r="B21" s="6"/>
      <c r="C21" s="6"/>
      <c r="D21" s="6"/>
      <c r="E21" s="6"/>
      <c r="F21" s="6"/>
      <c r="G21" s="6"/>
      <c r="H21" s="6"/>
    </row>
    <row r="22" spans="1:18" x14ac:dyDescent="0.2">
      <c r="A22" s="6"/>
      <c r="B22" s="29" t="s">
        <v>53</v>
      </c>
      <c r="C22" s="6"/>
      <c r="D22" s="6"/>
      <c r="E22" s="6"/>
      <c r="F22" s="6"/>
      <c r="G22" s="6"/>
      <c r="H22" s="6"/>
    </row>
    <row r="23" spans="1:18" ht="4.5" customHeight="1" x14ac:dyDescent="0.2"/>
    <row r="24" spans="1:18" x14ac:dyDescent="0.2">
      <c r="B24" s="21" t="s">
        <v>42</v>
      </c>
      <c r="C24" s="26" t="s">
        <v>44</v>
      </c>
      <c r="D24" s="22">
        <v>2021</v>
      </c>
      <c r="E24" s="28" t="s">
        <v>45</v>
      </c>
      <c r="F24" s="30"/>
    </row>
    <row r="25" spans="1:18" x14ac:dyDescent="0.2">
      <c r="B25" s="88" t="s">
        <v>28</v>
      </c>
      <c r="C25" s="27" t="s">
        <v>41</v>
      </c>
      <c r="D25" s="8">
        <v>176</v>
      </c>
      <c r="E25" s="7">
        <v>1174</v>
      </c>
      <c r="F25" s="12"/>
    </row>
    <row r="26" spans="1:18" x14ac:dyDescent="0.2">
      <c r="B26" s="88"/>
      <c r="C26" s="27" t="s">
        <v>0</v>
      </c>
      <c r="D26" s="24">
        <f>D25/(D25+D27)</f>
        <v>0.64468864468864473</v>
      </c>
      <c r="E26" s="25">
        <f>E25/(E25+E27)</f>
        <v>0.77903118779031189</v>
      </c>
      <c r="F26" s="23"/>
    </row>
    <row r="27" spans="1:18" x14ac:dyDescent="0.2">
      <c r="B27" s="86" t="s">
        <v>43</v>
      </c>
      <c r="C27" s="27" t="s">
        <v>41</v>
      </c>
      <c r="D27" s="11">
        <v>97</v>
      </c>
      <c r="E27" s="10">
        <v>333</v>
      </c>
      <c r="F27" s="12"/>
    </row>
    <row r="28" spans="1:18" x14ac:dyDescent="0.2">
      <c r="B28" s="86"/>
      <c r="C28" s="27" t="s">
        <v>0</v>
      </c>
      <c r="D28" s="24">
        <f>D27/(D27+D25)</f>
        <v>0.35531135531135533</v>
      </c>
      <c r="E28" s="25">
        <f>E27/(E27+E25)</f>
        <v>0.22096881220968811</v>
      </c>
      <c r="F28" s="23"/>
    </row>
    <row r="29" spans="1:18" x14ac:dyDescent="0.2">
      <c r="B29" s="87" t="s">
        <v>38</v>
      </c>
      <c r="C29" s="73"/>
      <c r="D29" s="2">
        <f>SUM(D27,D25)</f>
        <v>273</v>
      </c>
      <c r="E29" s="2">
        <f>SUM(E27,E25)</f>
        <v>1507</v>
      </c>
      <c r="F29" s="5"/>
    </row>
    <row r="30" spans="1:18" x14ac:dyDescent="0.2">
      <c r="B30" s="72" t="s">
        <v>66</v>
      </c>
    </row>
  </sheetData>
  <mergeCells count="10">
    <mergeCell ref="B4:B6"/>
    <mergeCell ref="B25:B26"/>
    <mergeCell ref="B27:B28"/>
    <mergeCell ref="B29:C29"/>
    <mergeCell ref="C4:Q4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showGridLines="0" workbookViewId="0">
      <selection activeCell="B19" sqref="B19"/>
    </sheetView>
  </sheetViews>
  <sheetFormatPr baseColWidth="10" defaultRowHeight="12.75" x14ac:dyDescent="0.2"/>
  <cols>
    <col min="1" max="1" width="4.42578125" style="1" customWidth="1"/>
    <col min="2" max="16384" width="11.42578125" style="1"/>
  </cols>
  <sheetData>
    <row r="2" spans="2:10" x14ac:dyDescent="0.2">
      <c r="B2" s="32" t="s">
        <v>62</v>
      </c>
    </row>
    <row r="3" spans="2:10" ht="3" customHeight="1" x14ac:dyDescent="0.2"/>
    <row r="4" spans="2:10" x14ac:dyDescent="0.2">
      <c r="B4" s="89" t="s">
        <v>39</v>
      </c>
      <c r="C4" s="74" t="s">
        <v>31</v>
      </c>
      <c r="D4" s="74"/>
      <c r="E4" s="90"/>
      <c r="F4" s="74" t="s">
        <v>32</v>
      </c>
      <c r="G4" s="74"/>
      <c r="H4" s="90"/>
      <c r="I4" s="91" t="s">
        <v>38</v>
      </c>
      <c r="J4" s="92"/>
    </row>
    <row r="5" spans="2:10" x14ac:dyDescent="0.2">
      <c r="B5" s="89"/>
      <c r="C5" s="39" t="s">
        <v>41</v>
      </c>
      <c r="D5" s="39" t="s">
        <v>54</v>
      </c>
      <c r="E5" s="38" t="s">
        <v>56</v>
      </c>
      <c r="F5" s="39" t="s">
        <v>41</v>
      </c>
      <c r="G5" s="39" t="s">
        <v>54</v>
      </c>
      <c r="H5" s="38" t="s">
        <v>56</v>
      </c>
      <c r="I5" s="55" t="s">
        <v>41</v>
      </c>
      <c r="J5" s="40" t="s">
        <v>54</v>
      </c>
    </row>
    <row r="6" spans="2:10" x14ac:dyDescent="0.2">
      <c r="B6" s="7" t="s">
        <v>37</v>
      </c>
      <c r="C6" s="8">
        <v>152</v>
      </c>
      <c r="D6" s="9">
        <f>C6</f>
        <v>152</v>
      </c>
      <c r="E6" s="57">
        <f>+D6/J6</f>
        <v>0.30460921843687377</v>
      </c>
      <c r="F6" s="6">
        <v>347</v>
      </c>
      <c r="G6" s="6">
        <f>F6</f>
        <v>347</v>
      </c>
      <c r="H6" s="54">
        <f>+G6/J6</f>
        <v>0.69539078156312628</v>
      </c>
      <c r="I6" s="8">
        <v>499</v>
      </c>
      <c r="J6" s="43">
        <f>I6</f>
        <v>499</v>
      </c>
    </row>
    <row r="7" spans="2:10" x14ac:dyDescent="0.2">
      <c r="B7" s="17">
        <v>2012</v>
      </c>
      <c r="C7" s="11">
        <v>2</v>
      </c>
      <c r="D7" s="12">
        <f>D6+C7</f>
        <v>154</v>
      </c>
      <c r="E7" s="58">
        <f>+D7/J7</f>
        <v>0.30019493177387913</v>
      </c>
      <c r="F7" s="6">
        <v>12</v>
      </c>
      <c r="G7" s="6">
        <f>G6+F7</f>
        <v>359</v>
      </c>
      <c r="H7" s="54">
        <f>+G7/J7</f>
        <v>0.69980506822612087</v>
      </c>
      <c r="I7" s="11">
        <v>14</v>
      </c>
      <c r="J7" s="13">
        <f>I7+J6</f>
        <v>513</v>
      </c>
    </row>
    <row r="8" spans="2:10" x14ac:dyDescent="0.2">
      <c r="B8" s="17">
        <v>2013</v>
      </c>
      <c r="C8" s="11">
        <v>3</v>
      </c>
      <c r="D8" s="12">
        <f t="shared" ref="D8:D16" si="0">D7+C8</f>
        <v>157</v>
      </c>
      <c r="E8" s="58">
        <f t="shared" ref="E8:E16" si="1">+D8/J8</f>
        <v>0.30134357005758156</v>
      </c>
      <c r="F8" s="6">
        <v>5</v>
      </c>
      <c r="G8" s="6">
        <f t="shared" ref="G8:G16" si="2">G7+F8</f>
        <v>364</v>
      </c>
      <c r="H8" s="54">
        <f t="shared" ref="H8:H16" si="3">+G8/J8</f>
        <v>0.69865642994241839</v>
      </c>
      <c r="I8" s="11">
        <v>8</v>
      </c>
      <c r="J8" s="13">
        <f t="shared" ref="J8:J16" si="4">I8+J7</f>
        <v>521</v>
      </c>
    </row>
    <row r="9" spans="2:10" x14ac:dyDescent="0.2">
      <c r="B9" s="17">
        <v>2014</v>
      </c>
      <c r="C9" s="11">
        <v>1</v>
      </c>
      <c r="D9" s="12">
        <f t="shared" si="0"/>
        <v>158</v>
      </c>
      <c r="E9" s="58">
        <f t="shared" si="1"/>
        <v>0.29643527204502812</v>
      </c>
      <c r="F9" s="6">
        <v>11</v>
      </c>
      <c r="G9" s="6">
        <f t="shared" si="2"/>
        <v>375</v>
      </c>
      <c r="H9" s="54">
        <f t="shared" si="3"/>
        <v>0.70356472795497182</v>
      </c>
      <c r="I9" s="11">
        <v>12</v>
      </c>
      <c r="J9" s="13">
        <f t="shared" si="4"/>
        <v>533</v>
      </c>
    </row>
    <row r="10" spans="2:10" x14ac:dyDescent="0.2">
      <c r="B10" s="17">
        <v>2015</v>
      </c>
      <c r="C10" s="11">
        <v>3</v>
      </c>
      <c r="D10" s="12">
        <f t="shared" si="0"/>
        <v>161</v>
      </c>
      <c r="E10" s="58">
        <f t="shared" si="1"/>
        <v>0.29759704251386321</v>
      </c>
      <c r="F10" s="6">
        <v>5</v>
      </c>
      <c r="G10" s="6">
        <f t="shared" si="2"/>
        <v>380</v>
      </c>
      <c r="H10" s="54">
        <f t="shared" si="3"/>
        <v>0.70240295748613679</v>
      </c>
      <c r="I10" s="11">
        <v>8</v>
      </c>
      <c r="J10" s="13">
        <f t="shared" si="4"/>
        <v>541</v>
      </c>
    </row>
    <row r="11" spans="2:10" x14ac:dyDescent="0.2">
      <c r="B11" s="17">
        <v>2016</v>
      </c>
      <c r="C11" s="11">
        <v>3</v>
      </c>
      <c r="D11" s="12">
        <f t="shared" si="0"/>
        <v>164</v>
      </c>
      <c r="E11" s="58">
        <f t="shared" si="1"/>
        <v>0.29549549549549547</v>
      </c>
      <c r="F11" s="6">
        <v>11</v>
      </c>
      <c r="G11" s="6">
        <f t="shared" si="2"/>
        <v>391</v>
      </c>
      <c r="H11" s="54">
        <f t="shared" si="3"/>
        <v>0.70450450450450453</v>
      </c>
      <c r="I11" s="11">
        <v>14</v>
      </c>
      <c r="J11" s="13">
        <f t="shared" si="4"/>
        <v>555</v>
      </c>
    </row>
    <row r="12" spans="2:10" x14ac:dyDescent="0.2">
      <c r="B12" s="17">
        <v>2017</v>
      </c>
      <c r="C12" s="11">
        <v>6</v>
      </c>
      <c r="D12" s="12">
        <f t="shared" si="0"/>
        <v>170</v>
      </c>
      <c r="E12" s="58">
        <f t="shared" si="1"/>
        <v>0.29982363315696647</v>
      </c>
      <c r="F12" s="6">
        <v>6</v>
      </c>
      <c r="G12" s="6">
        <f t="shared" si="2"/>
        <v>397</v>
      </c>
      <c r="H12" s="54">
        <f t="shared" si="3"/>
        <v>0.70017636684303353</v>
      </c>
      <c r="I12" s="11">
        <v>12</v>
      </c>
      <c r="J12" s="13">
        <f t="shared" si="4"/>
        <v>567</v>
      </c>
    </row>
    <row r="13" spans="2:10" x14ac:dyDescent="0.2">
      <c r="B13" s="17">
        <v>2018</v>
      </c>
      <c r="C13" s="11">
        <v>75</v>
      </c>
      <c r="D13" s="12">
        <f t="shared" si="0"/>
        <v>245</v>
      </c>
      <c r="E13" s="58">
        <f t="shared" si="1"/>
        <v>0.33378746594005448</v>
      </c>
      <c r="F13" s="6">
        <v>92</v>
      </c>
      <c r="G13" s="6">
        <f t="shared" si="2"/>
        <v>489</v>
      </c>
      <c r="H13" s="54">
        <f t="shared" si="3"/>
        <v>0.66621253405994552</v>
      </c>
      <c r="I13" s="11">
        <v>167</v>
      </c>
      <c r="J13" s="13">
        <f t="shared" si="4"/>
        <v>734</v>
      </c>
    </row>
    <row r="14" spans="2:10" x14ac:dyDescent="0.2">
      <c r="B14" s="17">
        <v>2019</v>
      </c>
      <c r="C14" s="11">
        <v>80</v>
      </c>
      <c r="D14" s="12">
        <f t="shared" si="0"/>
        <v>325</v>
      </c>
      <c r="E14" s="58">
        <f t="shared" si="1"/>
        <v>0.33889468196037537</v>
      </c>
      <c r="F14" s="6">
        <v>145</v>
      </c>
      <c r="G14" s="6">
        <f t="shared" si="2"/>
        <v>634</v>
      </c>
      <c r="H14" s="54">
        <f t="shared" si="3"/>
        <v>0.66110531803962458</v>
      </c>
      <c r="I14" s="11">
        <v>225</v>
      </c>
      <c r="J14" s="13">
        <f t="shared" si="4"/>
        <v>959</v>
      </c>
    </row>
    <row r="15" spans="2:10" x14ac:dyDescent="0.2">
      <c r="B15" s="17">
        <v>2020</v>
      </c>
      <c r="C15" s="11">
        <v>97</v>
      </c>
      <c r="D15" s="12">
        <f t="shared" si="0"/>
        <v>422</v>
      </c>
      <c r="E15" s="58">
        <f t="shared" si="1"/>
        <v>0.3403225806451613</v>
      </c>
      <c r="F15" s="6">
        <v>184</v>
      </c>
      <c r="G15" s="6">
        <f t="shared" si="2"/>
        <v>818</v>
      </c>
      <c r="H15" s="54">
        <f t="shared" si="3"/>
        <v>0.6596774193548387</v>
      </c>
      <c r="I15" s="11">
        <v>281</v>
      </c>
      <c r="J15" s="13">
        <f t="shared" si="4"/>
        <v>1240</v>
      </c>
    </row>
    <row r="16" spans="2:10" x14ac:dyDescent="0.2">
      <c r="B16" s="18">
        <v>2021</v>
      </c>
      <c r="C16" s="14">
        <v>109</v>
      </c>
      <c r="D16" s="15">
        <f t="shared" si="0"/>
        <v>531</v>
      </c>
      <c r="E16" s="59">
        <f t="shared" si="1"/>
        <v>0.3439119170984456</v>
      </c>
      <c r="F16" s="6">
        <v>195</v>
      </c>
      <c r="G16" s="6">
        <f t="shared" si="2"/>
        <v>1013</v>
      </c>
      <c r="H16" s="54">
        <f t="shared" si="3"/>
        <v>0.6560880829015544</v>
      </c>
      <c r="I16" s="14">
        <v>304</v>
      </c>
      <c r="J16" s="13">
        <f t="shared" si="4"/>
        <v>1544</v>
      </c>
    </row>
    <row r="17" spans="2:10" x14ac:dyDescent="0.2">
      <c r="B17" s="16" t="s">
        <v>38</v>
      </c>
      <c r="C17" s="37">
        <f>D16</f>
        <v>531</v>
      </c>
      <c r="D17" s="52"/>
      <c r="E17" s="53"/>
      <c r="F17" s="36">
        <f>G16</f>
        <v>1013</v>
      </c>
      <c r="G17" s="52"/>
      <c r="H17" s="53"/>
      <c r="I17" s="37">
        <f>J16</f>
        <v>1544</v>
      </c>
      <c r="J17" s="56"/>
    </row>
    <row r="18" spans="2:10" x14ac:dyDescent="0.2">
      <c r="B18" s="72" t="s">
        <v>70</v>
      </c>
    </row>
  </sheetData>
  <mergeCells count="4">
    <mergeCell ref="B4:B5"/>
    <mergeCell ref="C4:E4"/>
    <mergeCell ref="F4:H4"/>
    <mergeCell ref="I4:J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showGridLines="0" zoomScale="85" zoomScaleNormal="85" workbookViewId="0">
      <selection activeCell="B32" sqref="B32"/>
    </sheetView>
  </sheetViews>
  <sheetFormatPr baseColWidth="10" defaultRowHeight="12.75" x14ac:dyDescent="0.2"/>
  <cols>
    <col min="1" max="1" width="4.28515625" customWidth="1"/>
    <col min="2" max="2" width="21.85546875" customWidth="1"/>
    <col min="3" max="3" width="11.28515625" customWidth="1"/>
    <col min="4" max="12" width="11.28515625" hidden="1" customWidth="1"/>
    <col min="13" max="13" width="11.28515625" style="1" customWidth="1"/>
    <col min="14" max="14" width="12.7109375" customWidth="1"/>
  </cols>
  <sheetData>
    <row r="1" spans="1: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6"/>
      <c r="B2" s="32" t="s">
        <v>48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3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A4" s="6"/>
      <c r="B4" s="62" t="s">
        <v>42</v>
      </c>
      <c r="C4" s="63" t="s">
        <v>3</v>
      </c>
      <c r="D4" s="63">
        <v>2012</v>
      </c>
      <c r="E4" s="63">
        <v>2013</v>
      </c>
      <c r="F4" s="63">
        <v>2014</v>
      </c>
      <c r="G4" s="63">
        <v>2015</v>
      </c>
      <c r="H4" s="63">
        <v>2016</v>
      </c>
      <c r="I4" s="63">
        <v>2017</v>
      </c>
      <c r="J4" s="63">
        <v>2018</v>
      </c>
      <c r="K4" s="63">
        <v>2019</v>
      </c>
      <c r="L4" s="63">
        <v>2020</v>
      </c>
      <c r="M4" s="64" t="s">
        <v>57</v>
      </c>
      <c r="N4" s="64">
        <v>2021</v>
      </c>
      <c r="O4" s="95" t="s">
        <v>38</v>
      </c>
      <c r="P4" s="6"/>
    </row>
    <row r="5" spans="1:16" x14ac:dyDescent="0.2">
      <c r="A5" s="6"/>
      <c r="B5" s="8" t="s">
        <v>25</v>
      </c>
      <c r="C5" s="9">
        <v>1</v>
      </c>
      <c r="D5" s="9"/>
      <c r="E5" s="9"/>
      <c r="F5" s="9"/>
      <c r="G5" s="9"/>
      <c r="H5" s="9">
        <v>1</v>
      </c>
      <c r="I5" s="9"/>
      <c r="J5" s="9"/>
      <c r="K5" s="9">
        <v>1</v>
      </c>
      <c r="L5" s="9"/>
      <c r="M5" s="9">
        <f t="shared" ref="M5:M30" si="0">SUM(D5:L5)</f>
        <v>2</v>
      </c>
      <c r="N5" s="70"/>
      <c r="O5" s="13">
        <f t="shared" ref="O5:O6" si="1">SUM(N5,M5,C5)</f>
        <v>3</v>
      </c>
      <c r="P5" s="6"/>
    </row>
    <row r="6" spans="1:16" x14ac:dyDescent="0.2">
      <c r="A6" s="6"/>
      <c r="B6" s="11" t="s">
        <v>4</v>
      </c>
      <c r="C6" s="12">
        <v>1</v>
      </c>
      <c r="D6" s="12">
        <v>1</v>
      </c>
      <c r="E6" s="12"/>
      <c r="F6" s="12"/>
      <c r="G6" s="12">
        <v>1</v>
      </c>
      <c r="H6" s="12"/>
      <c r="I6" s="12">
        <v>1</v>
      </c>
      <c r="J6" s="12"/>
      <c r="K6" s="12"/>
      <c r="L6" s="12">
        <v>1</v>
      </c>
      <c r="M6" s="12">
        <f t="shared" si="0"/>
        <v>4</v>
      </c>
      <c r="N6" s="12">
        <v>2</v>
      </c>
      <c r="O6" s="13">
        <f t="shared" si="1"/>
        <v>7</v>
      </c>
      <c r="P6" s="6"/>
    </row>
    <row r="7" spans="1:16" x14ac:dyDescent="0.2">
      <c r="A7" s="6"/>
      <c r="B7" s="11" t="s">
        <v>11</v>
      </c>
      <c r="C7" s="71" t="s">
        <v>55</v>
      </c>
      <c r="D7" s="12">
        <v>1</v>
      </c>
      <c r="E7" s="12"/>
      <c r="F7" s="12"/>
      <c r="G7" s="12"/>
      <c r="H7" s="12"/>
      <c r="I7" s="12">
        <v>1</v>
      </c>
      <c r="J7" s="12">
        <v>1</v>
      </c>
      <c r="K7" s="12"/>
      <c r="L7" s="12"/>
      <c r="M7" s="12">
        <f t="shared" si="0"/>
        <v>3</v>
      </c>
      <c r="N7" s="12">
        <v>1</v>
      </c>
      <c r="O7" s="13">
        <f>SUM(N7,M7,C7)</f>
        <v>4</v>
      </c>
      <c r="P7" s="6"/>
    </row>
    <row r="8" spans="1:16" x14ac:dyDescent="0.2">
      <c r="A8" s="6"/>
      <c r="B8" s="11" t="s">
        <v>10</v>
      </c>
      <c r="C8" s="12">
        <v>2</v>
      </c>
      <c r="D8" s="12">
        <v>6</v>
      </c>
      <c r="E8" s="12">
        <v>1</v>
      </c>
      <c r="F8" s="12">
        <v>5</v>
      </c>
      <c r="G8" s="12">
        <v>2</v>
      </c>
      <c r="H8" s="12">
        <v>1</v>
      </c>
      <c r="I8" s="12">
        <v>3</v>
      </c>
      <c r="J8" s="12">
        <v>6</v>
      </c>
      <c r="K8" s="12">
        <v>6</v>
      </c>
      <c r="L8" s="12">
        <v>3</v>
      </c>
      <c r="M8" s="12">
        <f t="shared" si="0"/>
        <v>33</v>
      </c>
      <c r="N8" s="12">
        <v>9</v>
      </c>
      <c r="O8" s="13">
        <f t="shared" ref="O8:O30" si="2">SUM(N8,M8,C8)</f>
        <v>44</v>
      </c>
      <c r="P8" s="6"/>
    </row>
    <row r="9" spans="1:16" x14ac:dyDescent="0.2">
      <c r="A9" s="6"/>
      <c r="B9" s="11" t="s">
        <v>18</v>
      </c>
      <c r="C9" s="12">
        <v>4</v>
      </c>
      <c r="D9" s="12">
        <v>3</v>
      </c>
      <c r="E9" s="12"/>
      <c r="F9" s="12"/>
      <c r="G9" s="12">
        <v>1</v>
      </c>
      <c r="H9" s="12">
        <v>1</v>
      </c>
      <c r="I9" s="12">
        <v>5</v>
      </c>
      <c r="J9" s="12">
        <v>1</v>
      </c>
      <c r="K9" s="12">
        <v>2</v>
      </c>
      <c r="L9" s="12">
        <v>3</v>
      </c>
      <c r="M9" s="12">
        <f t="shared" si="0"/>
        <v>16</v>
      </c>
      <c r="N9" s="12">
        <v>3</v>
      </c>
      <c r="O9" s="13">
        <f t="shared" si="2"/>
        <v>23</v>
      </c>
      <c r="P9" s="6"/>
    </row>
    <row r="10" spans="1:16" x14ac:dyDescent="0.2">
      <c r="A10" s="6"/>
      <c r="B10" s="11" t="s">
        <v>7</v>
      </c>
      <c r="C10" s="71" t="s">
        <v>55</v>
      </c>
      <c r="D10" s="12"/>
      <c r="E10" s="12"/>
      <c r="F10" s="12">
        <v>1</v>
      </c>
      <c r="G10" s="12">
        <v>2</v>
      </c>
      <c r="H10" s="12">
        <v>3</v>
      </c>
      <c r="I10" s="12">
        <v>1</v>
      </c>
      <c r="J10" s="12">
        <v>1</v>
      </c>
      <c r="K10" s="12">
        <v>3</v>
      </c>
      <c r="L10" s="12">
        <v>1</v>
      </c>
      <c r="M10" s="12">
        <f t="shared" si="0"/>
        <v>12</v>
      </c>
      <c r="N10" s="12">
        <v>3</v>
      </c>
      <c r="O10" s="13">
        <f t="shared" si="2"/>
        <v>15</v>
      </c>
      <c r="P10" s="6"/>
    </row>
    <row r="11" spans="1:16" x14ac:dyDescent="0.2">
      <c r="A11" s="6"/>
      <c r="B11" s="11" t="s">
        <v>30</v>
      </c>
      <c r="C11" s="71" t="s">
        <v>55</v>
      </c>
      <c r="D11" s="12">
        <v>2</v>
      </c>
      <c r="E11" s="12"/>
      <c r="F11" s="12"/>
      <c r="G11" s="12">
        <v>2</v>
      </c>
      <c r="H11" s="12">
        <v>1</v>
      </c>
      <c r="I11" s="12">
        <v>3</v>
      </c>
      <c r="J11" s="12">
        <v>2</v>
      </c>
      <c r="K11" s="12">
        <v>1</v>
      </c>
      <c r="L11" s="12">
        <v>2</v>
      </c>
      <c r="M11" s="12">
        <f t="shared" si="0"/>
        <v>13</v>
      </c>
      <c r="N11" s="12">
        <v>5</v>
      </c>
      <c r="O11" s="13">
        <f t="shared" si="2"/>
        <v>18</v>
      </c>
      <c r="P11" s="6"/>
    </row>
    <row r="12" spans="1:16" x14ac:dyDescent="0.2">
      <c r="A12" s="6"/>
      <c r="B12" s="11" t="s">
        <v>12</v>
      </c>
      <c r="C12" s="12">
        <v>2</v>
      </c>
      <c r="D12" s="12">
        <v>3</v>
      </c>
      <c r="E12" s="12">
        <v>2</v>
      </c>
      <c r="F12" s="12">
        <v>4</v>
      </c>
      <c r="G12" s="12">
        <v>5</v>
      </c>
      <c r="H12" s="12">
        <v>2</v>
      </c>
      <c r="I12" s="12">
        <v>7</v>
      </c>
      <c r="J12" s="12">
        <v>3</v>
      </c>
      <c r="K12" s="12">
        <v>10</v>
      </c>
      <c r="L12" s="12">
        <v>5</v>
      </c>
      <c r="M12" s="12">
        <f t="shared" si="0"/>
        <v>41</v>
      </c>
      <c r="N12" s="12">
        <v>19</v>
      </c>
      <c r="O12" s="13">
        <f t="shared" si="2"/>
        <v>62</v>
      </c>
      <c r="P12" s="6"/>
    </row>
    <row r="13" spans="1:16" x14ac:dyDescent="0.2">
      <c r="A13" s="6"/>
      <c r="B13" s="11" t="s">
        <v>20</v>
      </c>
      <c r="C13" s="12">
        <v>1</v>
      </c>
      <c r="D13" s="12">
        <v>2</v>
      </c>
      <c r="E13" s="12"/>
      <c r="F13" s="12"/>
      <c r="G13" s="12">
        <v>2</v>
      </c>
      <c r="H13" s="12"/>
      <c r="I13" s="12"/>
      <c r="J13" s="12"/>
      <c r="K13" s="12">
        <v>1</v>
      </c>
      <c r="L13" s="12"/>
      <c r="M13" s="12">
        <f t="shared" si="0"/>
        <v>5</v>
      </c>
      <c r="N13" s="71"/>
      <c r="O13" s="13">
        <f t="shared" si="2"/>
        <v>6</v>
      </c>
      <c r="P13" s="6"/>
    </row>
    <row r="14" spans="1:16" x14ac:dyDescent="0.2">
      <c r="A14" s="6"/>
      <c r="B14" s="11" t="s">
        <v>21</v>
      </c>
      <c r="C14" s="12">
        <v>1</v>
      </c>
      <c r="D14" s="12"/>
      <c r="E14" s="12"/>
      <c r="F14" s="12"/>
      <c r="G14" s="12">
        <v>2</v>
      </c>
      <c r="H14" s="12"/>
      <c r="I14" s="12"/>
      <c r="J14" s="12"/>
      <c r="K14" s="12"/>
      <c r="L14" s="12"/>
      <c r="M14" s="12">
        <f t="shared" si="0"/>
        <v>2</v>
      </c>
      <c r="N14" s="12">
        <v>3</v>
      </c>
      <c r="O14" s="13">
        <f t="shared" si="2"/>
        <v>6</v>
      </c>
      <c r="P14" s="6"/>
    </row>
    <row r="15" spans="1:16" x14ac:dyDescent="0.2">
      <c r="A15" s="6"/>
      <c r="B15" s="11" t="s">
        <v>16</v>
      </c>
      <c r="C15" s="71" t="s">
        <v>55</v>
      </c>
      <c r="D15" s="12"/>
      <c r="E15" s="12"/>
      <c r="F15" s="12"/>
      <c r="G15" s="12"/>
      <c r="H15" s="12"/>
      <c r="I15" s="12"/>
      <c r="J15" s="12"/>
      <c r="K15" s="12"/>
      <c r="L15" s="12">
        <v>2</v>
      </c>
      <c r="M15" s="12">
        <f t="shared" si="0"/>
        <v>2</v>
      </c>
      <c r="N15" s="12">
        <v>1</v>
      </c>
      <c r="O15" s="13">
        <f t="shared" si="2"/>
        <v>3</v>
      </c>
      <c r="P15" s="6"/>
    </row>
    <row r="16" spans="1:16" x14ac:dyDescent="0.2">
      <c r="A16" s="6"/>
      <c r="B16" s="11" t="s">
        <v>17</v>
      </c>
      <c r="C16" s="12">
        <v>4</v>
      </c>
      <c r="D16" s="12">
        <v>11</v>
      </c>
      <c r="E16" s="12">
        <v>4</v>
      </c>
      <c r="F16" s="12">
        <v>1</v>
      </c>
      <c r="G16" s="12"/>
      <c r="H16" s="12">
        <v>1</v>
      </c>
      <c r="I16" s="12">
        <v>3</v>
      </c>
      <c r="J16" s="12">
        <v>2</v>
      </c>
      <c r="K16" s="12">
        <v>4</v>
      </c>
      <c r="L16" s="12">
        <v>3</v>
      </c>
      <c r="M16" s="12">
        <f t="shared" si="0"/>
        <v>29</v>
      </c>
      <c r="N16" s="12">
        <v>3</v>
      </c>
      <c r="O16" s="13">
        <f t="shared" si="2"/>
        <v>36</v>
      </c>
      <c r="P16" s="6"/>
    </row>
    <row r="17" spans="1:16" x14ac:dyDescent="0.2">
      <c r="A17" s="6"/>
      <c r="B17" s="11" t="s">
        <v>5</v>
      </c>
      <c r="C17" s="12">
        <v>8</v>
      </c>
      <c r="D17" s="12">
        <v>1</v>
      </c>
      <c r="E17" s="12"/>
      <c r="F17" s="12">
        <v>1</v>
      </c>
      <c r="G17" s="12">
        <v>3</v>
      </c>
      <c r="H17" s="12">
        <v>2</v>
      </c>
      <c r="I17" s="12">
        <v>1</v>
      </c>
      <c r="J17" s="12">
        <v>2</v>
      </c>
      <c r="K17" s="12">
        <v>6</v>
      </c>
      <c r="L17" s="12">
        <v>3</v>
      </c>
      <c r="M17" s="12">
        <f t="shared" si="0"/>
        <v>19</v>
      </c>
      <c r="N17" s="12">
        <v>11</v>
      </c>
      <c r="O17" s="13">
        <f t="shared" si="2"/>
        <v>38</v>
      </c>
      <c r="P17" s="6"/>
    </row>
    <row r="18" spans="1:16" x14ac:dyDescent="0.2">
      <c r="A18" s="6"/>
      <c r="B18" s="11" t="s">
        <v>8</v>
      </c>
      <c r="C18" s="12">
        <v>2</v>
      </c>
      <c r="D18" s="12">
        <v>2</v>
      </c>
      <c r="E18" s="12">
        <v>1</v>
      </c>
      <c r="F18" s="12">
        <v>4</v>
      </c>
      <c r="G18" s="12">
        <v>1</v>
      </c>
      <c r="H18" s="12"/>
      <c r="I18" s="12">
        <v>1</v>
      </c>
      <c r="J18" s="12">
        <v>1</v>
      </c>
      <c r="K18" s="12">
        <v>5</v>
      </c>
      <c r="L18" s="12">
        <v>2</v>
      </c>
      <c r="M18" s="12">
        <f t="shared" si="0"/>
        <v>17</v>
      </c>
      <c r="N18" s="71"/>
      <c r="O18" s="13">
        <f t="shared" si="2"/>
        <v>19</v>
      </c>
      <c r="P18" s="6"/>
    </row>
    <row r="19" spans="1:16" x14ac:dyDescent="0.2">
      <c r="A19" s="6"/>
      <c r="B19" s="11" t="s">
        <v>29</v>
      </c>
      <c r="C19" s="12">
        <v>203</v>
      </c>
      <c r="D19" s="12">
        <v>67</v>
      </c>
      <c r="E19" s="12">
        <v>55</v>
      </c>
      <c r="F19" s="12">
        <v>52</v>
      </c>
      <c r="G19" s="12">
        <v>85</v>
      </c>
      <c r="H19" s="12">
        <v>70</v>
      </c>
      <c r="I19" s="12">
        <v>57</v>
      </c>
      <c r="J19" s="12">
        <v>152</v>
      </c>
      <c r="K19" s="12">
        <v>144</v>
      </c>
      <c r="L19" s="12">
        <v>104</v>
      </c>
      <c r="M19" s="12">
        <f t="shared" si="0"/>
        <v>786</v>
      </c>
      <c r="N19" s="12">
        <v>124</v>
      </c>
      <c r="O19" s="13">
        <f t="shared" si="2"/>
        <v>1113</v>
      </c>
      <c r="P19" s="6"/>
    </row>
    <row r="20" spans="1:16" x14ac:dyDescent="0.2">
      <c r="A20" s="6"/>
      <c r="B20" s="11" t="s">
        <v>23</v>
      </c>
      <c r="C20" s="12">
        <v>1</v>
      </c>
      <c r="D20" s="12">
        <v>1</v>
      </c>
      <c r="E20" s="12"/>
      <c r="F20" s="12"/>
      <c r="G20" s="12">
        <v>1</v>
      </c>
      <c r="H20" s="12">
        <v>1</v>
      </c>
      <c r="I20" s="12">
        <v>1</v>
      </c>
      <c r="J20" s="12">
        <v>1</v>
      </c>
      <c r="K20" s="12">
        <v>3</v>
      </c>
      <c r="L20" s="12">
        <v>2</v>
      </c>
      <c r="M20" s="12">
        <f t="shared" si="0"/>
        <v>10</v>
      </c>
      <c r="N20" s="12">
        <v>3</v>
      </c>
      <c r="O20" s="13">
        <f t="shared" si="2"/>
        <v>14</v>
      </c>
      <c r="P20" s="6"/>
    </row>
    <row r="21" spans="1:16" x14ac:dyDescent="0.2">
      <c r="A21" s="6"/>
      <c r="B21" s="11" t="s">
        <v>22</v>
      </c>
      <c r="C21" s="71" t="s">
        <v>55</v>
      </c>
      <c r="D21" s="12"/>
      <c r="E21" s="12"/>
      <c r="F21" s="12"/>
      <c r="G21" s="12"/>
      <c r="H21" s="12"/>
      <c r="I21" s="12"/>
      <c r="J21" s="12"/>
      <c r="K21" s="12">
        <v>1</v>
      </c>
      <c r="L21" s="12"/>
      <c r="M21" s="12">
        <f t="shared" si="0"/>
        <v>1</v>
      </c>
      <c r="N21" s="71"/>
      <c r="O21" s="13">
        <f t="shared" si="2"/>
        <v>1</v>
      </c>
      <c r="P21" s="6"/>
    </row>
    <row r="22" spans="1:16" x14ac:dyDescent="0.2">
      <c r="A22" s="6"/>
      <c r="B22" s="11" t="s">
        <v>13</v>
      </c>
      <c r="C22" s="71" t="s">
        <v>55</v>
      </c>
      <c r="D22" s="12">
        <v>1</v>
      </c>
      <c r="E22" s="12"/>
      <c r="F22" s="12"/>
      <c r="G22" s="12"/>
      <c r="H22" s="12"/>
      <c r="I22" s="12"/>
      <c r="J22" s="12"/>
      <c r="K22" s="12"/>
      <c r="L22" s="12">
        <v>1</v>
      </c>
      <c r="M22" s="12">
        <f t="shared" si="0"/>
        <v>2</v>
      </c>
      <c r="N22" s="71"/>
      <c r="O22" s="13">
        <f t="shared" si="2"/>
        <v>2</v>
      </c>
      <c r="P22" s="6"/>
    </row>
    <row r="23" spans="1:16" x14ac:dyDescent="0.2">
      <c r="A23" s="6"/>
      <c r="B23" s="11" t="s">
        <v>19</v>
      </c>
      <c r="C23" s="71" t="s">
        <v>55</v>
      </c>
      <c r="D23" s="12"/>
      <c r="E23" s="12"/>
      <c r="F23" s="12">
        <v>1</v>
      </c>
      <c r="G23" s="12">
        <v>2</v>
      </c>
      <c r="H23" s="12"/>
      <c r="I23" s="12"/>
      <c r="J23" s="12"/>
      <c r="K23" s="12">
        <v>1</v>
      </c>
      <c r="L23" s="12">
        <v>2</v>
      </c>
      <c r="M23" s="12">
        <f t="shared" si="0"/>
        <v>6</v>
      </c>
      <c r="N23" s="12">
        <v>1</v>
      </c>
      <c r="O23" s="13">
        <f t="shared" si="2"/>
        <v>7</v>
      </c>
      <c r="P23" s="12"/>
    </row>
    <row r="24" spans="1:16" x14ac:dyDescent="0.2">
      <c r="A24" s="6"/>
      <c r="B24" s="11" t="s">
        <v>6</v>
      </c>
      <c r="C24" s="71" t="s">
        <v>55</v>
      </c>
      <c r="D24" s="12"/>
      <c r="E24" s="12">
        <v>1</v>
      </c>
      <c r="F24" s="12"/>
      <c r="G24" s="12">
        <v>1</v>
      </c>
      <c r="H24" s="12">
        <v>2</v>
      </c>
      <c r="I24" s="12">
        <v>1</v>
      </c>
      <c r="J24" s="12">
        <v>2</v>
      </c>
      <c r="K24" s="12">
        <v>2</v>
      </c>
      <c r="L24" s="12">
        <v>2</v>
      </c>
      <c r="M24" s="12">
        <f t="shared" si="0"/>
        <v>11</v>
      </c>
      <c r="N24" s="12">
        <v>3</v>
      </c>
      <c r="O24" s="13">
        <f t="shared" si="2"/>
        <v>14</v>
      </c>
      <c r="P24" s="12"/>
    </row>
    <row r="25" spans="1:16" x14ac:dyDescent="0.2">
      <c r="A25" s="6"/>
      <c r="B25" s="11" t="s">
        <v>14</v>
      </c>
      <c r="C25" s="71" t="s">
        <v>55</v>
      </c>
      <c r="D25" s="12">
        <v>2</v>
      </c>
      <c r="E25" s="12">
        <v>1</v>
      </c>
      <c r="F25" s="12">
        <v>2</v>
      </c>
      <c r="G25" s="12">
        <v>2</v>
      </c>
      <c r="H25" s="12">
        <v>1</v>
      </c>
      <c r="I25" s="12">
        <v>1</v>
      </c>
      <c r="J25" s="12">
        <v>2</v>
      </c>
      <c r="K25" s="12">
        <v>9</v>
      </c>
      <c r="L25" s="12">
        <v>2</v>
      </c>
      <c r="M25" s="12">
        <f t="shared" si="0"/>
        <v>22</v>
      </c>
      <c r="N25" s="12">
        <v>6</v>
      </c>
      <c r="O25" s="13">
        <f t="shared" si="2"/>
        <v>28</v>
      </c>
      <c r="P25" s="12"/>
    </row>
    <row r="26" spans="1:16" x14ac:dyDescent="0.2">
      <c r="A26" s="6"/>
      <c r="B26" s="11" t="s">
        <v>24</v>
      </c>
      <c r="C26" s="71" t="s">
        <v>55</v>
      </c>
      <c r="D26" s="12"/>
      <c r="E26" s="12"/>
      <c r="F26" s="12"/>
      <c r="G26" s="12">
        <v>1</v>
      </c>
      <c r="H26" s="12">
        <v>1</v>
      </c>
      <c r="I26" s="12"/>
      <c r="J26" s="12"/>
      <c r="K26" s="12">
        <v>1</v>
      </c>
      <c r="L26" s="12"/>
      <c r="M26" s="12">
        <f t="shared" si="0"/>
        <v>3</v>
      </c>
      <c r="N26" s="12">
        <v>3</v>
      </c>
      <c r="O26" s="13">
        <f t="shared" si="2"/>
        <v>6</v>
      </c>
      <c r="P26" s="12"/>
    </row>
    <row r="27" spans="1:16" x14ac:dyDescent="0.2">
      <c r="A27" s="6"/>
      <c r="B27" s="11" t="s">
        <v>15</v>
      </c>
      <c r="C27" s="71" t="s">
        <v>55</v>
      </c>
      <c r="D27" s="12"/>
      <c r="E27" s="12"/>
      <c r="F27" s="12">
        <v>1</v>
      </c>
      <c r="G27" s="12">
        <v>2</v>
      </c>
      <c r="H27" s="12">
        <v>2</v>
      </c>
      <c r="I27" s="12"/>
      <c r="J27" s="12">
        <v>1</v>
      </c>
      <c r="K27" s="12"/>
      <c r="L27" s="12"/>
      <c r="M27" s="12">
        <f t="shared" si="0"/>
        <v>6</v>
      </c>
      <c r="N27" s="12">
        <v>1</v>
      </c>
      <c r="O27" s="13">
        <f t="shared" si="2"/>
        <v>7</v>
      </c>
      <c r="P27" s="12"/>
    </row>
    <row r="28" spans="1:16" s="1" customFormat="1" ht="13.5" customHeight="1" x14ac:dyDescent="0.2">
      <c r="A28" s="6"/>
      <c r="B28" s="11" t="s">
        <v>9</v>
      </c>
      <c r="C28" s="12">
        <v>1</v>
      </c>
      <c r="D28" s="12"/>
      <c r="E28" s="12"/>
      <c r="F28" s="12"/>
      <c r="G28" s="12"/>
      <c r="H28" s="12"/>
      <c r="I28" s="12"/>
      <c r="J28" s="12"/>
      <c r="K28" s="12"/>
      <c r="L28" s="12"/>
      <c r="M28" s="12">
        <f t="shared" si="0"/>
        <v>0</v>
      </c>
      <c r="N28" s="71"/>
      <c r="O28" s="13">
        <f t="shared" si="2"/>
        <v>1</v>
      </c>
      <c r="P28" s="12"/>
    </row>
    <row r="29" spans="1:16" s="1" customFormat="1" ht="13.5" customHeight="1" x14ac:dyDescent="0.2">
      <c r="A29" s="6"/>
      <c r="B29" s="14" t="s">
        <v>26</v>
      </c>
      <c r="C29" s="15">
        <v>2</v>
      </c>
      <c r="D29" s="15"/>
      <c r="E29" s="15"/>
      <c r="F29" s="15">
        <v>1</v>
      </c>
      <c r="G29" s="15"/>
      <c r="H29" s="15">
        <v>1</v>
      </c>
      <c r="I29" s="15"/>
      <c r="J29" s="15">
        <v>2</v>
      </c>
      <c r="K29" s="15"/>
      <c r="L29" s="15">
        <v>2</v>
      </c>
      <c r="M29" s="15">
        <f t="shared" si="0"/>
        <v>6</v>
      </c>
      <c r="N29" s="15">
        <v>5</v>
      </c>
      <c r="O29" s="13">
        <f t="shared" si="2"/>
        <v>13</v>
      </c>
      <c r="P29" s="12"/>
    </row>
    <row r="30" spans="1:16" s="1" customFormat="1" ht="16.5" customHeight="1" x14ac:dyDescent="0.2">
      <c r="A30" s="6"/>
      <c r="B30" s="65" t="s">
        <v>27</v>
      </c>
      <c r="C30" s="15">
        <v>233</v>
      </c>
      <c r="D30" s="15">
        <f>SUM(D5:D29)</f>
        <v>103</v>
      </c>
      <c r="E30" s="15">
        <v>65</v>
      </c>
      <c r="F30" s="15">
        <v>73</v>
      </c>
      <c r="G30" s="15">
        <v>115</v>
      </c>
      <c r="H30" s="15">
        <v>90</v>
      </c>
      <c r="I30" s="15">
        <v>86</v>
      </c>
      <c r="J30" s="15">
        <v>179</v>
      </c>
      <c r="K30" s="15">
        <v>200</v>
      </c>
      <c r="L30" s="15">
        <v>140</v>
      </c>
      <c r="M30" s="15">
        <f t="shared" si="0"/>
        <v>1051</v>
      </c>
      <c r="N30" s="15">
        <f>SUM(N5:N29)</f>
        <v>206</v>
      </c>
      <c r="O30" s="20">
        <f t="shared" si="2"/>
        <v>1490</v>
      </c>
      <c r="P30" s="12"/>
    </row>
    <row r="31" spans="1:16" x14ac:dyDescent="0.2">
      <c r="A31" s="6"/>
      <c r="B31" s="97" t="s">
        <v>70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"/>
    </row>
  </sheetData>
  <pageMargins left="0.7" right="0.7" top="0.75" bottom="0.75" header="0.3" footer="0.3"/>
  <ignoredErrors>
    <ignoredError sqref="M5:M30" formulaRange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tabSelected="1" zoomScale="84" zoomScaleNormal="84" workbookViewId="0">
      <selection activeCell="B36" sqref="B36"/>
    </sheetView>
  </sheetViews>
  <sheetFormatPr baseColWidth="10" defaultRowHeight="12.75" x14ac:dyDescent="0.2"/>
  <cols>
    <col min="1" max="1" width="4.28515625" style="1" customWidth="1"/>
    <col min="2" max="2" width="17.42578125" style="1" customWidth="1"/>
    <col min="3" max="3" width="14.28515625" style="1" customWidth="1"/>
    <col min="4" max="12" width="11.5703125" style="1" hidden="1" customWidth="1"/>
    <col min="13" max="13" width="16.5703125" style="1" customWidth="1"/>
    <col min="14" max="14" width="15" style="1" customWidth="1"/>
    <col min="15" max="16384" width="11.42578125" style="1"/>
  </cols>
  <sheetData>
    <row r="1" spans="1:16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x14ac:dyDescent="0.2">
      <c r="A2" s="6"/>
      <c r="B2" s="32" t="s">
        <v>49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3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1"/>
      <c r="P3" s="6"/>
    </row>
    <row r="4" spans="1:16" x14ac:dyDescent="0.2">
      <c r="A4" s="6"/>
      <c r="B4" s="62" t="s">
        <v>42</v>
      </c>
      <c r="C4" s="63" t="s">
        <v>3</v>
      </c>
      <c r="D4" s="63">
        <v>2012</v>
      </c>
      <c r="E4" s="63">
        <v>2013</v>
      </c>
      <c r="F4" s="63">
        <v>2014</v>
      </c>
      <c r="G4" s="63">
        <v>2015</v>
      </c>
      <c r="H4" s="63">
        <v>2016</v>
      </c>
      <c r="I4" s="63">
        <v>2017</v>
      </c>
      <c r="J4" s="63">
        <v>2018</v>
      </c>
      <c r="K4" s="63">
        <v>2019</v>
      </c>
      <c r="L4" s="63">
        <v>2020</v>
      </c>
      <c r="M4" s="64" t="s">
        <v>57</v>
      </c>
      <c r="N4" s="64">
        <v>2021</v>
      </c>
      <c r="O4" s="67" t="s">
        <v>38</v>
      </c>
      <c r="P4" s="6"/>
    </row>
    <row r="5" spans="1:16" x14ac:dyDescent="0.2">
      <c r="A5" s="6"/>
      <c r="B5" s="8" t="s">
        <v>25</v>
      </c>
      <c r="C5" s="70" t="s">
        <v>55</v>
      </c>
      <c r="D5" s="9"/>
      <c r="E5" s="9"/>
      <c r="F5" s="9"/>
      <c r="G5" s="9"/>
      <c r="H5" s="9"/>
      <c r="I5" s="9"/>
      <c r="J5" s="9"/>
      <c r="K5" s="9"/>
      <c r="L5" s="9"/>
      <c r="M5" s="70" t="s">
        <v>55</v>
      </c>
      <c r="N5" s="70" t="s">
        <v>55</v>
      </c>
      <c r="O5" s="43">
        <f>SUM(N5,M5,C5)</f>
        <v>0</v>
      </c>
      <c r="P5" s="6"/>
    </row>
    <row r="6" spans="1:16" x14ac:dyDescent="0.2">
      <c r="A6" s="6"/>
      <c r="B6" s="11" t="s">
        <v>4</v>
      </c>
      <c r="C6" s="12">
        <v>1</v>
      </c>
      <c r="D6" s="12"/>
      <c r="E6" s="12"/>
      <c r="F6" s="12"/>
      <c r="G6" s="12"/>
      <c r="H6" s="12"/>
      <c r="I6" s="12"/>
      <c r="J6" s="12"/>
      <c r="K6" s="12">
        <v>1</v>
      </c>
      <c r="L6" s="12">
        <v>1</v>
      </c>
      <c r="M6" s="12">
        <f t="shared" ref="M6:M29" si="0">SUM(D6:L6)</f>
        <v>2</v>
      </c>
      <c r="N6" s="96">
        <v>6</v>
      </c>
      <c r="O6" s="13">
        <f>SUM(N6,M6,C6)</f>
        <v>9</v>
      </c>
      <c r="P6" s="6"/>
    </row>
    <row r="7" spans="1:16" x14ac:dyDescent="0.2">
      <c r="A7" s="6"/>
      <c r="B7" s="11" t="s">
        <v>11</v>
      </c>
      <c r="C7" s="12">
        <v>1</v>
      </c>
      <c r="D7" s="12"/>
      <c r="E7" s="12"/>
      <c r="F7" s="12"/>
      <c r="G7" s="12"/>
      <c r="H7" s="12"/>
      <c r="I7" s="12"/>
      <c r="J7" s="12"/>
      <c r="K7" s="12">
        <v>1</v>
      </c>
      <c r="L7" s="12"/>
      <c r="M7" s="12">
        <f t="shared" si="0"/>
        <v>1</v>
      </c>
      <c r="N7" s="96" t="s">
        <v>55</v>
      </c>
      <c r="O7" s="13">
        <f t="shared" ref="O7:O33" si="1">SUM(N7,M7,C7)</f>
        <v>2</v>
      </c>
      <c r="P7" s="6"/>
    </row>
    <row r="8" spans="1:16" x14ac:dyDescent="0.2">
      <c r="A8" s="6"/>
      <c r="B8" s="11" t="s">
        <v>10</v>
      </c>
      <c r="C8" s="12">
        <v>7</v>
      </c>
      <c r="D8" s="12"/>
      <c r="E8" s="12"/>
      <c r="F8" s="12"/>
      <c r="G8" s="12"/>
      <c r="H8" s="12"/>
      <c r="I8" s="12">
        <v>1</v>
      </c>
      <c r="J8" s="12">
        <v>6</v>
      </c>
      <c r="K8" s="12">
        <v>7</v>
      </c>
      <c r="L8" s="12">
        <v>10</v>
      </c>
      <c r="M8" s="12">
        <f t="shared" si="0"/>
        <v>24</v>
      </c>
      <c r="N8" s="96">
        <v>12</v>
      </c>
      <c r="O8" s="13">
        <f t="shared" si="1"/>
        <v>43</v>
      </c>
      <c r="P8" s="6"/>
    </row>
    <row r="9" spans="1:16" x14ac:dyDescent="0.2">
      <c r="A9" s="6"/>
      <c r="B9" s="11" t="s">
        <v>18</v>
      </c>
      <c r="C9" s="12">
        <v>10</v>
      </c>
      <c r="D9" s="12"/>
      <c r="E9" s="12"/>
      <c r="F9" s="12">
        <v>1</v>
      </c>
      <c r="G9" s="12"/>
      <c r="H9" s="12"/>
      <c r="I9" s="12"/>
      <c r="J9" s="12">
        <v>1</v>
      </c>
      <c r="K9" s="12"/>
      <c r="L9" s="12">
        <v>4</v>
      </c>
      <c r="M9" s="12">
        <f t="shared" si="0"/>
        <v>6</v>
      </c>
      <c r="N9" s="96">
        <v>4</v>
      </c>
      <c r="O9" s="13">
        <f t="shared" si="1"/>
        <v>20</v>
      </c>
      <c r="P9" s="6"/>
    </row>
    <row r="10" spans="1:16" x14ac:dyDescent="0.2">
      <c r="A10" s="6"/>
      <c r="B10" s="11" t="s">
        <v>7</v>
      </c>
      <c r="C10" s="12">
        <v>5</v>
      </c>
      <c r="D10" s="12"/>
      <c r="E10" s="12">
        <v>1</v>
      </c>
      <c r="F10" s="12"/>
      <c r="G10" s="12"/>
      <c r="H10" s="12">
        <v>1</v>
      </c>
      <c r="I10" s="12"/>
      <c r="J10" s="12"/>
      <c r="K10" s="12">
        <v>4</v>
      </c>
      <c r="L10" s="12">
        <v>3</v>
      </c>
      <c r="M10" s="12">
        <f t="shared" si="0"/>
        <v>9</v>
      </c>
      <c r="N10" s="96">
        <v>5</v>
      </c>
      <c r="O10" s="13">
        <f t="shared" si="1"/>
        <v>19</v>
      </c>
      <c r="P10" s="6"/>
    </row>
    <row r="11" spans="1:16" x14ac:dyDescent="0.2">
      <c r="A11" s="6"/>
      <c r="B11" s="11" t="s">
        <v>30</v>
      </c>
      <c r="C11" s="12">
        <v>12</v>
      </c>
      <c r="D11" s="12"/>
      <c r="E11" s="12"/>
      <c r="F11" s="12"/>
      <c r="G11" s="12"/>
      <c r="H11" s="12"/>
      <c r="I11" s="12"/>
      <c r="J11" s="12">
        <v>4</v>
      </c>
      <c r="K11" s="12">
        <v>2</v>
      </c>
      <c r="L11" s="12">
        <v>10</v>
      </c>
      <c r="M11" s="12">
        <f t="shared" si="0"/>
        <v>16</v>
      </c>
      <c r="N11" s="96">
        <v>14</v>
      </c>
      <c r="O11" s="13">
        <f t="shared" si="1"/>
        <v>42</v>
      </c>
      <c r="P11" s="6"/>
    </row>
    <row r="12" spans="1:16" x14ac:dyDescent="0.2">
      <c r="A12" s="6"/>
      <c r="B12" s="11" t="s">
        <v>12</v>
      </c>
      <c r="C12" s="12">
        <v>4</v>
      </c>
      <c r="D12" s="12">
        <v>1</v>
      </c>
      <c r="E12" s="12">
        <v>2</v>
      </c>
      <c r="F12" s="12">
        <v>1</v>
      </c>
      <c r="G12" s="12"/>
      <c r="H12" s="12"/>
      <c r="I12" s="12"/>
      <c r="J12" s="12">
        <v>1</v>
      </c>
      <c r="K12" s="12">
        <v>21</v>
      </c>
      <c r="L12" s="12">
        <v>14</v>
      </c>
      <c r="M12" s="12">
        <f t="shared" si="0"/>
        <v>40</v>
      </c>
      <c r="N12" s="96">
        <v>16</v>
      </c>
      <c r="O12" s="13">
        <f t="shared" si="1"/>
        <v>60</v>
      </c>
      <c r="P12" s="6"/>
    </row>
    <row r="13" spans="1:16" x14ac:dyDescent="0.2">
      <c r="A13" s="6"/>
      <c r="B13" s="11" t="s">
        <v>20</v>
      </c>
      <c r="C13" s="12">
        <v>1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f t="shared" si="0"/>
        <v>1</v>
      </c>
      <c r="N13" s="96">
        <v>2</v>
      </c>
      <c r="O13" s="13">
        <f t="shared" si="1"/>
        <v>4</v>
      </c>
      <c r="P13" s="6"/>
    </row>
    <row r="14" spans="1:16" x14ac:dyDescent="0.2">
      <c r="A14" s="6"/>
      <c r="B14" s="11" t="s">
        <v>21</v>
      </c>
      <c r="C14" s="12">
        <v>1</v>
      </c>
      <c r="D14" s="12"/>
      <c r="E14" s="12"/>
      <c r="F14" s="12"/>
      <c r="G14" s="12"/>
      <c r="H14" s="12"/>
      <c r="I14" s="12"/>
      <c r="J14" s="12"/>
      <c r="K14" s="12"/>
      <c r="L14" s="12"/>
      <c r="M14" s="12">
        <f t="shared" si="0"/>
        <v>0</v>
      </c>
      <c r="N14" s="96">
        <v>1</v>
      </c>
      <c r="O14" s="13">
        <f t="shared" si="1"/>
        <v>2</v>
      </c>
      <c r="P14" s="6"/>
    </row>
    <row r="15" spans="1:16" x14ac:dyDescent="0.2">
      <c r="A15" s="6"/>
      <c r="B15" s="11" t="s">
        <v>16</v>
      </c>
      <c r="C15" s="71" t="s">
        <v>55</v>
      </c>
      <c r="D15" s="12"/>
      <c r="E15" s="12"/>
      <c r="F15" s="12"/>
      <c r="G15" s="12"/>
      <c r="H15" s="12"/>
      <c r="I15" s="12"/>
      <c r="J15" s="12"/>
      <c r="K15" s="12"/>
      <c r="L15" s="12"/>
      <c r="M15" s="12">
        <f t="shared" si="0"/>
        <v>0</v>
      </c>
      <c r="N15" s="96" t="s">
        <v>55</v>
      </c>
      <c r="O15" s="13">
        <f t="shared" si="1"/>
        <v>0</v>
      </c>
      <c r="P15" s="6"/>
    </row>
    <row r="16" spans="1:16" x14ac:dyDescent="0.2">
      <c r="A16" s="6"/>
      <c r="B16" s="11" t="s">
        <v>17</v>
      </c>
      <c r="C16" s="12">
        <v>19</v>
      </c>
      <c r="D16" s="12"/>
      <c r="E16" s="12"/>
      <c r="F16" s="12">
        <v>2</v>
      </c>
      <c r="G16" s="12"/>
      <c r="H16" s="12"/>
      <c r="I16" s="12"/>
      <c r="J16" s="12">
        <v>4</v>
      </c>
      <c r="K16" s="12">
        <v>4</v>
      </c>
      <c r="L16" s="12">
        <v>2</v>
      </c>
      <c r="M16" s="12">
        <f t="shared" si="0"/>
        <v>12</v>
      </c>
      <c r="N16" s="96">
        <v>12</v>
      </c>
      <c r="O16" s="13">
        <f t="shared" si="1"/>
        <v>43</v>
      </c>
      <c r="P16" s="6"/>
    </row>
    <row r="17" spans="1:16" x14ac:dyDescent="0.2">
      <c r="A17" s="6"/>
      <c r="B17" s="11" t="s">
        <v>5</v>
      </c>
      <c r="C17" s="12">
        <v>9</v>
      </c>
      <c r="D17" s="12"/>
      <c r="E17" s="12"/>
      <c r="F17" s="12"/>
      <c r="G17" s="12">
        <v>1</v>
      </c>
      <c r="H17" s="12"/>
      <c r="I17" s="12"/>
      <c r="J17" s="12">
        <v>4</v>
      </c>
      <c r="K17" s="12">
        <v>4</v>
      </c>
      <c r="L17" s="12">
        <v>7</v>
      </c>
      <c r="M17" s="12">
        <f t="shared" si="0"/>
        <v>16</v>
      </c>
      <c r="N17" s="96">
        <v>10</v>
      </c>
      <c r="O17" s="13">
        <f t="shared" si="1"/>
        <v>35</v>
      </c>
      <c r="P17" s="6"/>
    </row>
    <row r="18" spans="1:16" x14ac:dyDescent="0.2">
      <c r="A18" s="6"/>
      <c r="B18" s="11" t="s">
        <v>8</v>
      </c>
      <c r="C18" s="12">
        <v>6</v>
      </c>
      <c r="D18" s="12">
        <v>1</v>
      </c>
      <c r="E18" s="12"/>
      <c r="F18" s="12"/>
      <c r="G18" s="12"/>
      <c r="H18" s="12"/>
      <c r="I18" s="12"/>
      <c r="J18" s="12">
        <v>5</v>
      </c>
      <c r="K18" s="12">
        <v>8</v>
      </c>
      <c r="L18" s="12">
        <v>5</v>
      </c>
      <c r="M18" s="12">
        <f t="shared" si="0"/>
        <v>19</v>
      </c>
      <c r="N18" s="96">
        <v>8</v>
      </c>
      <c r="O18" s="13">
        <f t="shared" si="1"/>
        <v>33</v>
      </c>
      <c r="P18" s="6"/>
    </row>
    <row r="19" spans="1:16" x14ac:dyDescent="0.2">
      <c r="A19" s="6"/>
      <c r="B19" s="11" t="s">
        <v>29</v>
      </c>
      <c r="C19" s="12">
        <v>412</v>
      </c>
      <c r="D19" s="12">
        <v>12</v>
      </c>
      <c r="E19" s="12">
        <v>5</v>
      </c>
      <c r="F19" s="12">
        <v>8</v>
      </c>
      <c r="G19" s="12">
        <v>6</v>
      </c>
      <c r="H19" s="12">
        <v>13</v>
      </c>
      <c r="I19" s="12">
        <v>11</v>
      </c>
      <c r="J19" s="12">
        <v>134</v>
      </c>
      <c r="K19" s="12">
        <v>165</v>
      </c>
      <c r="L19" s="12">
        <v>205</v>
      </c>
      <c r="M19" s="12">
        <f t="shared" si="0"/>
        <v>559</v>
      </c>
      <c r="N19" s="96">
        <v>186</v>
      </c>
      <c r="O19" s="13">
        <f t="shared" si="1"/>
        <v>1157</v>
      </c>
      <c r="P19" s="6"/>
    </row>
    <row r="20" spans="1:16" x14ac:dyDescent="0.2">
      <c r="A20" s="6"/>
      <c r="B20" s="11" t="s">
        <v>23</v>
      </c>
      <c r="C20" s="12">
        <v>1</v>
      </c>
      <c r="D20" s="12"/>
      <c r="E20" s="12"/>
      <c r="F20" s="12"/>
      <c r="G20" s="12"/>
      <c r="H20" s="12"/>
      <c r="I20" s="12"/>
      <c r="J20" s="12"/>
      <c r="K20" s="12"/>
      <c r="L20" s="12"/>
      <c r="M20" s="12">
        <f t="shared" si="0"/>
        <v>0</v>
      </c>
      <c r="N20" s="96">
        <v>3</v>
      </c>
      <c r="O20" s="13">
        <f t="shared" si="1"/>
        <v>4</v>
      </c>
      <c r="P20" s="6"/>
    </row>
    <row r="21" spans="1:16" x14ac:dyDescent="0.2">
      <c r="A21" s="6"/>
      <c r="B21" s="11" t="s">
        <v>22</v>
      </c>
      <c r="C21" s="71" t="s">
        <v>55</v>
      </c>
      <c r="D21" s="12"/>
      <c r="E21" s="12"/>
      <c r="F21" s="12"/>
      <c r="G21" s="12"/>
      <c r="H21" s="12"/>
      <c r="I21" s="12"/>
      <c r="J21" s="12"/>
      <c r="K21" s="12"/>
      <c r="L21" s="12"/>
      <c r="M21" s="12">
        <f t="shared" si="0"/>
        <v>0</v>
      </c>
      <c r="N21" s="96">
        <v>2</v>
      </c>
      <c r="O21" s="13">
        <f t="shared" si="1"/>
        <v>2</v>
      </c>
      <c r="P21" s="6"/>
    </row>
    <row r="22" spans="1:16" x14ac:dyDescent="0.2">
      <c r="A22" s="6"/>
      <c r="B22" s="11" t="s">
        <v>13</v>
      </c>
      <c r="C22" s="12">
        <v>1</v>
      </c>
      <c r="D22" s="12"/>
      <c r="E22" s="12"/>
      <c r="F22" s="12"/>
      <c r="G22" s="12"/>
      <c r="H22" s="12"/>
      <c r="I22" s="12"/>
      <c r="J22" s="12"/>
      <c r="K22" s="12"/>
      <c r="L22" s="12">
        <v>1</v>
      </c>
      <c r="M22" s="12">
        <f t="shared" si="0"/>
        <v>1</v>
      </c>
      <c r="N22" s="96" t="s">
        <v>55</v>
      </c>
      <c r="O22" s="13">
        <f t="shared" si="1"/>
        <v>2</v>
      </c>
      <c r="P22" s="6"/>
    </row>
    <row r="23" spans="1:16" x14ac:dyDescent="0.2">
      <c r="A23" s="6"/>
      <c r="B23" s="11" t="s">
        <v>19</v>
      </c>
      <c r="C23" s="12">
        <v>1</v>
      </c>
      <c r="D23" s="12"/>
      <c r="E23" s="12"/>
      <c r="F23" s="12"/>
      <c r="G23" s="12"/>
      <c r="H23" s="12"/>
      <c r="I23" s="12"/>
      <c r="J23" s="12"/>
      <c r="K23" s="12"/>
      <c r="L23" s="12"/>
      <c r="M23" s="12">
        <f t="shared" si="0"/>
        <v>0</v>
      </c>
      <c r="N23" s="96">
        <v>3</v>
      </c>
      <c r="O23" s="13">
        <f t="shared" si="1"/>
        <v>4</v>
      </c>
      <c r="P23" s="12"/>
    </row>
    <row r="24" spans="1:16" x14ac:dyDescent="0.2">
      <c r="A24" s="6"/>
      <c r="B24" s="11" t="s">
        <v>6</v>
      </c>
      <c r="C24" s="12"/>
      <c r="D24" s="12"/>
      <c r="E24" s="12"/>
      <c r="F24" s="12"/>
      <c r="G24" s="12"/>
      <c r="H24" s="12"/>
      <c r="I24" s="12"/>
      <c r="J24" s="12">
        <v>1</v>
      </c>
      <c r="K24" s="12">
        <v>2</v>
      </c>
      <c r="L24" s="12">
        <v>1</v>
      </c>
      <c r="M24" s="12">
        <f t="shared" si="0"/>
        <v>4</v>
      </c>
      <c r="N24" s="96">
        <v>5</v>
      </c>
      <c r="O24" s="13">
        <f t="shared" si="1"/>
        <v>9</v>
      </c>
      <c r="P24" s="12"/>
    </row>
    <row r="25" spans="1:16" x14ac:dyDescent="0.2">
      <c r="A25" s="6"/>
      <c r="B25" s="11" t="s">
        <v>14</v>
      </c>
      <c r="C25" s="12">
        <v>6</v>
      </c>
      <c r="D25" s="12"/>
      <c r="E25" s="12"/>
      <c r="F25" s="12"/>
      <c r="G25" s="12"/>
      <c r="H25" s="12"/>
      <c r="I25" s="12"/>
      <c r="J25" s="12">
        <v>1</v>
      </c>
      <c r="K25" s="12">
        <v>3</v>
      </c>
      <c r="L25" s="12">
        <v>10</v>
      </c>
      <c r="M25" s="12">
        <f t="shared" si="0"/>
        <v>14</v>
      </c>
      <c r="N25" s="96">
        <v>8</v>
      </c>
      <c r="O25" s="13">
        <f t="shared" si="1"/>
        <v>28</v>
      </c>
      <c r="P25" s="12"/>
    </row>
    <row r="26" spans="1:16" x14ac:dyDescent="0.2">
      <c r="A26" s="6"/>
      <c r="B26" s="11" t="s">
        <v>24</v>
      </c>
      <c r="C26" s="71" t="s">
        <v>55</v>
      </c>
      <c r="D26" s="12"/>
      <c r="E26" s="12"/>
      <c r="F26" s="12"/>
      <c r="G26" s="12"/>
      <c r="H26" s="12"/>
      <c r="I26" s="12"/>
      <c r="J26" s="12"/>
      <c r="K26" s="12"/>
      <c r="L26" s="12">
        <v>2</v>
      </c>
      <c r="M26" s="12">
        <f t="shared" si="0"/>
        <v>2</v>
      </c>
      <c r="N26" s="96" t="s">
        <v>55</v>
      </c>
      <c r="O26" s="13">
        <f t="shared" si="1"/>
        <v>2</v>
      </c>
      <c r="P26" s="12"/>
    </row>
    <row r="27" spans="1:16" x14ac:dyDescent="0.2">
      <c r="A27" s="6"/>
      <c r="B27" s="11" t="s">
        <v>15</v>
      </c>
      <c r="C27" s="12">
        <v>1</v>
      </c>
      <c r="D27" s="12"/>
      <c r="E27" s="12"/>
      <c r="F27" s="12"/>
      <c r="G27" s="12"/>
      <c r="H27" s="12"/>
      <c r="I27" s="12"/>
      <c r="J27" s="12">
        <v>1</v>
      </c>
      <c r="K27" s="12">
        <v>2</v>
      </c>
      <c r="L27" s="12">
        <v>1</v>
      </c>
      <c r="M27" s="12">
        <f t="shared" si="0"/>
        <v>4</v>
      </c>
      <c r="N27" s="96">
        <v>4</v>
      </c>
      <c r="O27" s="13">
        <f t="shared" si="1"/>
        <v>9</v>
      </c>
      <c r="P27" s="12"/>
    </row>
    <row r="28" spans="1:16" ht="13.5" customHeight="1" x14ac:dyDescent="0.2">
      <c r="A28" s="6"/>
      <c r="B28" s="11" t="s">
        <v>9</v>
      </c>
      <c r="C28" s="71" t="s">
        <v>55</v>
      </c>
      <c r="D28" s="12"/>
      <c r="E28" s="12"/>
      <c r="F28" s="12"/>
      <c r="G28" s="12"/>
      <c r="H28" s="12"/>
      <c r="I28" s="12"/>
      <c r="J28" s="12"/>
      <c r="K28" s="12"/>
      <c r="L28" s="12"/>
      <c r="M28" s="12">
        <f t="shared" si="0"/>
        <v>0</v>
      </c>
      <c r="N28" s="96"/>
      <c r="O28" s="13">
        <f t="shared" si="1"/>
        <v>0</v>
      </c>
      <c r="P28" s="12"/>
    </row>
    <row r="29" spans="1:16" ht="13.5" customHeight="1" x14ac:dyDescent="0.2">
      <c r="A29" s="6"/>
      <c r="B29" s="11" t="s">
        <v>26</v>
      </c>
      <c r="C29" s="12">
        <v>1</v>
      </c>
      <c r="D29" s="12"/>
      <c r="E29" s="12"/>
      <c r="F29" s="12"/>
      <c r="G29" s="12"/>
      <c r="H29" s="12"/>
      <c r="I29" s="12"/>
      <c r="J29" s="12">
        <v>1</v>
      </c>
      <c r="K29" s="12"/>
      <c r="L29" s="12">
        <v>4</v>
      </c>
      <c r="M29" s="12">
        <f t="shared" si="0"/>
        <v>5</v>
      </c>
      <c r="N29" s="96">
        <v>3</v>
      </c>
      <c r="O29" s="13">
        <f t="shared" si="1"/>
        <v>9</v>
      </c>
      <c r="P29" s="12"/>
    </row>
    <row r="30" spans="1:16" ht="13.5" customHeight="1" x14ac:dyDescent="0.2">
      <c r="A30" s="6"/>
      <c r="B30" s="11" t="s">
        <v>50</v>
      </c>
      <c r="C30" s="71" t="s">
        <v>55</v>
      </c>
      <c r="D30" s="12"/>
      <c r="E30" s="12"/>
      <c r="F30" s="12"/>
      <c r="G30" s="12"/>
      <c r="H30" s="12"/>
      <c r="I30" s="12"/>
      <c r="J30" s="12">
        <f>SUM(J31:J33)</f>
        <v>4</v>
      </c>
      <c r="K30" s="12">
        <f>SUM(K31:K33)</f>
        <v>1</v>
      </c>
      <c r="L30" s="12">
        <f>SUM(L31:L33)</f>
        <v>1</v>
      </c>
      <c r="M30" s="12">
        <f>SUM(M31:M33)</f>
        <v>6</v>
      </c>
      <c r="N30" s="71" t="s">
        <v>55</v>
      </c>
      <c r="O30" s="13">
        <f t="shared" si="1"/>
        <v>6</v>
      </c>
      <c r="P30" s="12"/>
    </row>
    <row r="31" spans="1:16" ht="13.5" customHeight="1" x14ac:dyDescent="0.2">
      <c r="A31" s="6"/>
      <c r="B31" s="68" t="s">
        <v>63</v>
      </c>
      <c r="C31" s="71" t="s">
        <v>55</v>
      </c>
      <c r="D31" s="34"/>
      <c r="E31" s="34"/>
      <c r="F31" s="34"/>
      <c r="G31" s="34"/>
      <c r="H31" s="34"/>
      <c r="I31" s="34"/>
      <c r="J31" s="69">
        <v>2</v>
      </c>
      <c r="K31" s="69"/>
      <c r="L31" s="69">
        <v>1</v>
      </c>
      <c r="M31" s="12">
        <f>SUM(D31:L31)</f>
        <v>3</v>
      </c>
      <c r="N31" s="71" t="s">
        <v>55</v>
      </c>
      <c r="O31" s="13">
        <f t="shared" si="1"/>
        <v>3</v>
      </c>
      <c r="P31" s="12"/>
    </row>
    <row r="32" spans="1:16" ht="13.5" customHeight="1" x14ac:dyDescent="0.2">
      <c r="A32" s="6"/>
      <c r="B32" s="11" t="s">
        <v>64</v>
      </c>
      <c r="C32" s="71" t="s">
        <v>55</v>
      </c>
      <c r="D32" s="12"/>
      <c r="E32" s="12"/>
      <c r="F32" s="12"/>
      <c r="G32" s="12"/>
      <c r="H32" s="12"/>
      <c r="I32" s="12"/>
      <c r="J32" s="12">
        <v>1</v>
      </c>
      <c r="K32" s="12"/>
      <c r="L32" s="12"/>
      <c r="M32" s="12">
        <f>SUM(D32:L32)</f>
        <v>1</v>
      </c>
      <c r="N32" s="71" t="s">
        <v>55</v>
      </c>
      <c r="O32" s="13">
        <f t="shared" si="1"/>
        <v>1</v>
      </c>
      <c r="P32" s="12"/>
    </row>
    <row r="33" spans="1:16" ht="13.5" customHeight="1" x14ac:dyDescent="0.2">
      <c r="A33" s="6"/>
      <c r="B33" s="14" t="s">
        <v>65</v>
      </c>
      <c r="C33" s="71" t="s">
        <v>55</v>
      </c>
      <c r="D33" s="15"/>
      <c r="E33" s="15"/>
      <c r="F33" s="15"/>
      <c r="G33" s="15"/>
      <c r="H33" s="15"/>
      <c r="I33" s="15"/>
      <c r="J33" s="15">
        <v>1</v>
      </c>
      <c r="K33" s="15">
        <v>1</v>
      </c>
      <c r="L33" s="15"/>
      <c r="M33" s="15">
        <f>SUM(D33:L33)</f>
        <v>2</v>
      </c>
      <c r="N33" s="71" t="s">
        <v>55</v>
      </c>
      <c r="O33" s="13">
        <f t="shared" si="1"/>
        <v>2</v>
      </c>
      <c r="P33" s="12"/>
    </row>
    <row r="34" spans="1:16" ht="16.5" customHeight="1" x14ac:dyDescent="0.2">
      <c r="A34" s="6"/>
      <c r="B34" s="35" t="s">
        <v>27</v>
      </c>
      <c r="C34" s="36">
        <f>SUM(C5:C30)</f>
        <v>499</v>
      </c>
      <c r="D34" s="36">
        <f t="shared" ref="D34:O34" si="2">SUM(D5:D30)</f>
        <v>14</v>
      </c>
      <c r="E34" s="36">
        <f t="shared" si="2"/>
        <v>8</v>
      </c>
      <c r="F34" s="36">
        <f t="shared" si="2"/>
        <v>12</v>
      </c>
      <c r="G34" s="36">
        <f t="shared" si="2"/>
        <v>8</v>
      </c>
      <c r="H34" s="36">
        <f t="shared" si="2"/>
        <v>14</v>
      </c>
      <c r="I34" s="36">
        <f t="shared" si="2"/>
        <v>12</v>
      </c>
      <c r="J34" s="36">
        <f t="shared" si="2"/>
        <v>167</v>
      </c>
      <c r="K34" s="36">
        <f t="shared" si="2"/>
        <v>225</v>
      </c>
      <c r="L34" s="36">
        <f t="shared" si="2"/>
        <v>281</v>
      </c>
      <c r="M34" s="36">
        <f t="shared" si="2"/>
        <v>741</v>
      </c>
      <c r="N34" s="36">
        <f t="shared" si="2"/>
        <v>304</v>
      </c>
      <c r="O34" s="20">
        <f t="shared" si="2"/>
        <v>1544</v>
      </c>
      <c r="P34" s="12"/>
    </row>
    <row r="35" spans="1:16" x14ac:dyDescent="0.2">
      <c r="A35" s="6"/>
      <c r="B35" s="72" t="s">
        <v>70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</sheetData>
  <pageMargins left="0.7" right="0.7" top="0.75" bottom="0.75" header="0.3" footer="0.3"/>
  <pageSetup paperSize="9" orientation="portrait" horizontalDpi="0" verticalDpi="0" r:id="rId1"/>
  <ignoredErrors>
    <ignoredError sqref="M6:M29 M31:M32" formulaRange="1"/>
    <ignoredError sqref="M3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General</vt:lpstr>
      <vt:lpstr>PJ</vt:lpstr>
      <vt:lpstr>PJ_Tipo</vt:lpstr>
      <vt:lpstr>PJ_RL_sexo</vt:lpstr>
      <vt:lpstr>PN</vt:lpstr>
      <vt:lpstr>PN_sexo</vt:lpstr>
      <vt:lpstr>PJ_regiones</vt:lpstr>
      <vt:lpstr>PN_regiones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Gwendy</dc:creator>
  <cp:lastModifiedBy>JOSE</cp:lastModifiedBy>
  <dcterms:created xsi:type="dcterms:W3CDTF">2020-12-08T00:26:36Z</dcterms:created>
  <dcterms:modified xsi:type="dcterms:W3CDTF">2021-09-03T18:56:19Z</dcterms:modified>
</cp:coreProperties>
</file>