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bros y Papers\JoseDOC\MINCUL\Encuesta Economica\"/>
    </mc:Choice>
  </mc:AlternateContent>
  <bookViews>
    <workbookView xWindow="0" yWindow="0" windowWidth="15360" windowHeight="9045" tabRatio="831"/>
  </bookViews>
  <sheets>
    <sheet name="Ingreso empresas" sheetId="20" r:id="rId1"/>
    <sheet name="UE Empresas" sheetId="21" r:id="rId2"/>
    <sheet name="PO Empresas" sheetId="22" r:id="rId3"/>
    <sheet name="Ingresos EEA-proyectado" sheetId="25" r:id="rId4"/>
    <sheet name=" UE EEA-proyectado" sheetId="23" r:id="rId5"/>
    <sheet name="PO EEA-proyectado" sheetId="24" r:id="rId6"/>
  </sheets>
  <definedNames>
    <definedName name="_xlnm._FilterDatabase" localSheetId="4" hidden="1">' UE EEA-proyectado'!$B$6:$G$6</definedName>
    <definedName name="_xlnm._FilterDatabase" localSheetId="3" hidden="1">'Ingresos EEA-proyectado'!$B$6:$G$6</definedName>
    <definedName name="_xlnm._FilterDatabase" localSheetId="5" hidden="1">'PO EEA-proyectado'!$B$6:$G$6</definedName>
    <definedName name="_xlnm._FilterDatabase" localSheetId="2" hidden="1">'PO Empresas'!#REF!</definedName>
    <definedName name="_xlnm._FilterDatabase" localSheetId="1" hidden="1">'UE Empresas'!#REF!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5" l="1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E21" i="25"/>
  <c r="F21" i="25"/>
  <c r="G21" i="25" l="1"/>
  <c r="E19" i="20" l="1"/>
  <c r="L9" i="25" l="1"/>
  <c r="J9" i="25"/>
  <c r="L8" i="25"/>
  <c r="J8" i="25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F21" i="24"/>
  <c r="E21" i="24"/>
  <c r="N9" i="24"/>
  <c r="L9" i="24"/>
  <c r="J9" i="24" s="1"/>
  <c r="N8" i="24"/>
  <c r="N10" i="24" s="1"/>
  <c r="O8" i="24" s="1"/>
  <c r="L8" i="24"/>
  <c r="L10" i="24" s="1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F21" i="23"/>
  <c r="E21" i="23"/>
  <c r="N9" i="23"/>
  <c r="L9" i="23"/>
  <c r="J9" i="23" s="1"/>
  <c r="N8" i="23"/>
  <c r="N10" i="23" s="1"/>
  <c r="O9" i="23" s="1"/>
  <c r="L8" i="23"/>
  <c r="L10" i="23" s="1"/>
  <c r="M8" i="23" s="1"/>
  <c r="J8" i="23"/>
  <c r="F19" i="22"/>
  <c r="E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F19" i="21"/>
  <c r="E19" i="21"/>
  <c r="G18" i="21"/>
  <c r="G17" i="21"/>
  <c r="G16" i="21"/>
  <c r="G11" i="21"/>
  <c r="G10" i="21"/>
  <c r="G9" i="21"/>
  <c r="G8" i="21"/>
  <c r="G15" i="21"/>
  <c r="G14" i="21"/>
  <c r="G13" i="21"/>
  <c r="G12" i="21"/>
  <c r="G7" i="21"/>
  <c r="G6" i="21"/>
  <c r="G5" i="21"/>
  <c r="F19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5" i="20"/>
  <c r="G21" i="24" l="1"/>
  <c r="M9" i="24"/>
  <c r="M8" i="24"/>
  <c r="J8" i="24"/>
  <c r="J10" i="24" s="1"/>
  <c r="K8" i="24" s="1"/>
  <c r="O9" i="24"/>
  <c r="O10" i="24" s="1"/>
  <c r="G21" i="23"/>
  <c r="N8" i="25"/>
  <c r="L10" i="25"/>
  <c r="M8" i="25" s="1"/>
  <c r="N9" i="25"/>
  <c r="M9" i="25"/>
  <c r="M10" i="25" s="1"/>
  <c r="J10" i="23"/>
  <c r="K9" i="23" s="1"/>
  <c r="O8" i="23"/>
  <c r="O10" i="23" s="1"/>
  <c r="M9" i="23"/>
  <c r="M10" i="23" s="1"/>
  <c r="J10" i="25"/>
  <c r="K9" i="25" s="1"/>
  <c r="G19" i="22"/>
  <c r="G19" i="21"/>
  <c r="G19" i="20"/>
  <c r="K9" i="24" l="1"/>
  <c r="K10" i="24" s="1"/>
  <c r="M10" i="24"/>
  <c r="N10" i="25"/>
  <c r="O9" i="25" s="1"/>
  <c r="K8" i="23"/>
  <c r="K10" i="23" s="1"/>
  <c r="K8" i="25"/>
  <c r="K10" i="25" s="1"/>
  <c r="O8" i="25" l="1"/>
  <c r="O10" i="25" s="1"/>
</calcChain>
</file>

<file path=xl/sharedStrings.xml><?xml version="1.0" encoding="utf-8"?>
<sst xmlns="http://schemas.openxmlformats.org/spreadsheetml/2006/main" count="370" uniqueCount="62">
  <si>
    <t>CIIU</t>
  </si>
  <si>
    <t>7410</t>
  </si>
  <si>
    <t>3240</t>
  </si>
  <si>
    <t>5811</t>
  </si>
  <si>
    <t>5813</t>
  </si>
  <si>
    <t>5920</t>
  </si>
  <si>
    <t>6010</t>
  </si>
  <si>
    <t>6020</t>
  </si>
  <si>
    <t>6110</t>
  </si>
  <si>
    <t>5911</t>
  </si>
  <si>
    <t>5912</t>
  </si>
  <si>
    <t>5913</t>
  </si>
  <si>
    <t>5914</t>
  </si>
  <si>
    <t>7420</t>
  </si>
  <si>
    <t>9000</t>
  </si>
  <si>
    <t>Total</t>
  </si>
  <si>
    <t>Creativa</t>
  </si>
  <si>
    <t>Cultural</t>
  </si>
  <si>
    <t>Fabricación de juegos y juguetes</t>
  </si>
  <si>
    <t>Edición de libros</t>
  </si>
  <si>
    <t>Publicación de periódicos, revistas y otras publicaciones periódicas</t>
  </si>
  <si>
    <t>Actividades de proyección de películas</t>
  </si>
  <si>
    <t>Actividades de grabación de sonido y edición musical</t>
  </si>
  <si>
    <t>Transmisiones de radio</t>
  </si>
  <si>
    <t>Programación y transmisiones de televisión</t>
  </si>
  <si>
    <t>Actividades de telecomunicaciones por cable</t>
  </si>
  <si>
    <t>Actividades especializadas de diseño</t>
  </si>
  <si>
    <t>Actividades de fotografía</t>
  </si>
  <si>
    <t>Actividades de arte, entretenimiento y creatividad</t>
  </si>
  <si>
    <t>Actividades de producción de películas, de video y de programas de televisión</t>
  </si>
  <si>
    <t>Actividades de postproducción de películas, de video y de programas de televisión</t>
  </si>
  <si>
    <t>Actividades de distribución de películas, de video y de programas de televisión</t>
  </si>
  <si>
    <t>Tipo</t>
  </si>
  <si>
    <t>Instituto Nacional de Estadística e Informática – Encuesta Económica Anual 2019.</t>
  </si>
  <si>
    <t>Descripción de las actividades</t>
  </si>
  <si>
    <t>(en soles)</t>
  </si>
  <si>
    <t>cantidad</t>
  </si>
  <si>
    <t>Grandes y Medianas empresas</t>
  </si>
  <si>
    <t>Pequeñas empresas</t>
  </si>
  <si>
    <t>Unidades Económicas  por tamaño de la empresa según actividades creativas y culturales, 2018</t>
  </si>
  <si>
    <t>(Cantidad)</t>
  </si>
  <si>
    <t>Actividades económicas</t>
  </si>
  <si>
    <t>%</t>
  </si>
  <si>
    <r>
      <t>Actividades Creativas</t>
    </r>
    <r>
      <rPr>
        <sz val="9"/>
        <rFont val="Calibri"/>
        <family val="2"/>
      </rPr>
      <t>¹</t>
    </r>
  </si>
  <si>
    <r>
      <t>Actividades Culturales</t>
    </r>
    <r>
      <rPr>
        <sz val="9"/>
        <rFont val="Calibri"/>
        <family val="2"/>
      </rPr>
      <t>²</t>
    </r>
  </si>
  <si>
    <t>Fuente: Instituto Nacional de Estadística e Informática – Encuesta Económica Anual 2019.</t>
  </si>
  <si>
    <r>
      <rPr>
        <sz val="7"/>
        <color theme="1"/>
        <rFont val="Calibri"/>
        <family val="2"/>
        <scheme val="minor"/>
      </rPr>
      <t>1 /</t>
    </r>
    <r>
      <rPr>
        <sz val="8"/>
        <color theme="1"/>
        <rFont val="Calibri"/>
        <family val="2"/>
        <scheme val="minor"/>
      </rPr>
      <t>Incluye las CIIU 3240, 5813, 6010, 6020, 6110 y 7410</t>
    </r>
  </si>
  <si>
    <r>
      <rPr>
        <sz val="7"/>
        <color theme="1"/>
        <rFont val="Calibri"/>
        <family val="2"/>
        <scheme val="minor"/>
      </rPr>
      <t xml:space="preserve">2/ </t>
    </r>
    <r>
      <rPr>
        <sz val="8"/>
        <color theme="1"/>
        <rFont val="Calibri"/>
        <family val="2"/>
        <scheme val="minor"/>
      </rPr>
      <t>Incluye las CIIU 5811, 5911, 5912, 5913, 5914, 5920, 7420 y 9000</t>
    </r>
  </si>
  <si>
    <t>Cuadro solo referencial su nivel de inferencia no incluye la clase CIIU</t>
  </si>
  <si>
    <t>Unidades Económicas por tamaño de la empresa según actividades económicas a nivel CIIU rev.4, 2018</t>
  </si>
  <si>
    <t>Personas ocupadas por tamaño de la empresa según actividades creativas y culturales, 2018</t>
  </si>
  <si>
    <t>Personas ocupadas por tamaño de empresa según actividades culturales CIIU rev.4, 2018</t>
  </si>
  <si>
    <t>soles</t>
  </si>
  <si>
    <t>Ingresos netos por tamaño de empresas según actividades CIIU rev.4 en el año 2018</t>
  </si>
  <si>
    <t>Ingresos netos de las empresas informantes  por tamaño de empresas según actividades CIIU rev.4 en el año 2018 (en soles)</t>
  </si>
  <si>
    <t>Grandes y Medianas empresas (S/)</t>
  </si>
  <si>
    <t>Pequeñas empresas (S/)</t>
  </si>
  <si>
    <t>Total (S/)</t>
  </si>
  <si>
    <t>-</t>
  </si>
  <si>
    <t>Unidades Económicas de las empresas informantes, por tamaño de empresa según actividades CIIU rev. 4, año 2018</t>
  </si>
  <si>
    <t>Personas ocupadas de las empresas informantes por tamaño de la empresa según actividad CIIU rev.4, 2018 (cantidad)</t>
  </si>
  <si>
    <t>Ingresos netos por tamaño de la empresa según actividades creativas y culturales, 2018 (soles)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</si>
</sst>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##0"/>
    <numFmt numFmtId="166" formatCode="_-* #,##0_-;\-* #,##0_-;_-* &quot;-&quot;??_-;_-@_-"/>
    <numFmt numFmtId="167" formatCode="_-* #,##0.0_-;\-* #,##0.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9"/>
      <name val="Calibri"/>
      <family val="2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2" borderId="0" applyNumberFormat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66" fontId="11" fillId="0" borderId="1" xfId="39" applyNumberFormat="1" applyFont="1" applyFill="1" applyBorder="1"/>
    <xf numFmtId="166" fontId="10" fillId="0" borderId="1" xfId="1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66" fontId="0" fillId="0" borderId="0" xfId="1" applyNumberFormat="1" applyFont="1"/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7" fillId="0" borderId="0" xfId="0" applyFont="1" applyAlignment="1">
      <alignment horizontal="left"/>
    </xf>
    <xf numFmtId="0" fontId="5" fillId="0" borderId="4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166" fontId="18" fillId="0" borderId="1" xfId="2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66" fontId="11" fillId="0" borderId="1" xfId="39" applyNumberFormat="1" applyFont="1" applyFill="1" applyBorder="1" applyAlignment="1">
      <alignment horizontal="center" vertical="center"/>
    </xf>
    <xf numFmtId="166" fontId="11" fillId="0" borderId="1" xfId="39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8" fillId="0" borderId="2" xfId="2" applyNumberFormat="1" applyFont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6" fontId="12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2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3" fillId="0" borderId="4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165" fontId="20" fillId="0" borderId="1" xfId="2" applyNumberFormat="1" applyFont="1" applyFill="1" applyBorder="1" applyAlignment="1">
      <alignment horizontal="center" vertical="top"/>
    </xf>
    <xf numFmtId="0" fontId="20" fillId="0" borderId="1" xfId="2" applyFont="1" applyFill="1" applyBorder="1" applyAlignment="1">
      <alignment horizontal="center" vertical="top" wrapText="1"/>
    </xf>
    <xf numFmtId="0" fontId="11" fillId="0" borderId="1" xfId="2" applyFont="1" applyFill="1" applyBorder="1" applyAlignment="1">
      <alignment horizontal="left" vertical="top" wrapText="1"/>
    </xf>
    <xf numFmtId="166" fontId="11" fillId="0" borderId="1" xfId="1" applyNumberFormat="1" applyFont="1" applyFill="1" applyBorder="1" applyAlignment="1">
      <alignment vertical="center"/>
    </xf>
    <xf numFmtId="166" fontId="11" fillId="0" borderId="1" xfId="1" applyNumberFormat="1" applyFont="1" applyFill="1" applyBorder="1"/>
    <xf numFmtId="3" fontId="20" fillId="0" borderId="1" xfId="2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1" fillId="0" borderId="1" xfId="2" applyFont="1" applyFill="1" applyBorder="1" applyAlignment="1">
      <alignment horizontal="left" vertical="top"/>
    </xf>
    <xf numFmtId="0" fontId="6" fillId="0" borderId="10" xfId="2" applyFont="1" applyBorder="1" applyAlignment="1">
      <alignment horizontal="left" vertical="center" wrapText="1"/>
    </xf>
    <xf numFmtId="167" fontId="0" fillId="0" borderId="11" xfId="0" applyNumberFormat="1" applyBorder="1"/>
    <xf numFmtId="0" fontId="2" fillId="0" borderId="9" xfId="0" applyFont="1" applyBorder="1"/>
    <xf numFmtId="167" fontId="2" fillId="0" borderId="8" xfId="0" applyNumberFormat="1" applyFont="1" applyBorder="1"/>
    <xf numFmtId="0" fontId="0" fillId="0" borderId="9" xfId="0" applyBorder="1" applyAlignment="1">
      <alignment horizontal="center"/>
    </xf>
    <xf numFmtId="0" fontId="0" fillId="0" borderId="8" xfId="0" applyBorder="1"/>
    <xf numFmtId="166" fontId="0" fillId="0" borderId="10" xfId="0" applyNumberForma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166" fontId="18" fillId="0" borderId="9" xfId="2" applyNumberFormat="1" applyFont="1" applyBorder="1" applyAlignment="1">
      <alignment horizontal="center" vertical="center" wrapText="1"/>
    </xf>
    <xf numFmtId="166" fontId="18" fillId="0" borderId="8" xfId="2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9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/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0" fillId="0" borderId="1" xfId="2" applyFont="1" applyBorder="1" applyAlignment="1">
      <alignment horizontal="left" vertical="center" wrapText="1"/>
    </xf>
    <xf numFmtId="0" fontId="21" fillId="0" borderId="0" xfId="0" applyFont="1"/>
    <xf numFmtId="0" fontId="2" fillId="0" borderId="0" xfId="0" applyFont="1" applyAlignment="1"/>
    <xf numFmtId="0" fontId="5" fillId="0" borderId="12" xfId="2" applyFont="1" applyBorder="1" applyAlignment="1">
      <alignment horizontal="center" vertical="center" wrapText="1"/>
    </xf>
  </cellXfs>
  <cellStyles count="40">
    <cellStyle name="Buena" xfId="39" builtinId="26"/>
    <cellStyle name="Millares" xfId="1" builtinId="3"/>
    <cellStyle name="Normal" xfId="0" builtinId="0"/>
    <cellStyle name="Normal_Hoja2" xfId="2"/>
    <cellStyle name="style1632341091103" xfId="3"/>
    <cellStyle name="style1632341091218" xfId="4"/>
    <cellStyle name="style1632341091307" xfId="5"/>
    <cellStyle name="style1632341091400" xfId="9"/>
    <cellStyle name="style1632341091489" xfId="10"/>
    <cellStyle name="style1632341091579" xfId="11"/>
    <cellStyle name="style1632341091668" xfId="15"/>
    <cellStyle name="style1632341091756" xfId="16"/>
    <cellStyle name="style1632341091843" xfId="17"/>
    <cellStyle name="style1632341091954" xfId="6"/>
    <cellStyle name="style1632341092042" xfId="7"/>
    <cellStyle name="style1632341092124" xfId="8"/>
    <cellStyle name="style1632341092215" xfId="12"/>
    <cellStyle name="style1632341092300" xfId="13"/>
    <cellStyle name="style1632341092384" xfId="14"/>
    <cellStyle name="style1632341092464" xfId="18"/>
    <cellStyle name="style1632341092544" xfId="19"/>
    <cellStyle name="style1632341092629" xfId="20"/>
    <cellStyle name="style1632341092711" xfId="21"/>
    <cellStyle name="style1632341092818" xfId="27"/>
    <cellStyle name="style1632341093054" xfId="33"/>
    <cellStyle name="style1632341093140" xfId="22"/>
    <cellStyle name="style1632341093224" xfId="28"/>
    <cellStyle name="style1632341093305" xfId="23"/>
    <cellStyle name="style1632341093400" xfId="29"/>
    <cellStyle name="style1632341093667" xfId="34"/>
    <cellStyle name="style1632341093834" xfId="35"/>
    <cellStyle name="style1632341093923" xfId="24"/>
    <cellStyle name="style1632341094002" xfId="25"/>
    <cellStyle name="style1632341094081" xfId="26"/>
    <cellStyle name="style1632341094161" xfId="30"/>
    <cellStyle name="style1632341094243" xfId="31"/>
    <cellStyle name="style1632341094323" xfId="32"/>
    <cellStyle name="style1632341094879" xfId="36"/>
    <cellStyle name="style1632341094956" xfId="37"/>
    <cellStyle name="style1632341095033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1:I27"/>
  <sheetViews>
    <sheetView showGridLines="0" tabSelected="1" zoomScaleNormal="100" workbookViewId="0">
      <selection activeCell="C2" sqref="C2"/>
    </sheetView>
  </sheetViews>
  <sheetFormatPr baseColWidth="10" defaultRowHeight="15" x14ac:dyDescent="0.25"/>
  <cols>
    <col min="1" max="1" width="2.42578125" customWidth="1"/>
    <col min="2" max="2" width="10.28515625" style="1" customWidth="1"/>
    <col min="3" max="3" width="7.28515625" style="1" customWidth="1"/>
    <col min="4" max="4" width="53.7109375" style="1" customWidth="1"/>
    <col min="5" max="5" width="13.85546875" customWidth="1"/>
    <col min="6" max="6" width="13.5703125" customWidth="1"/>
    <col min="7" max="7" width="14.140625" customWidth="1"/>
    <col min="9" max="9" width="14.140625" bestFit="1" customWidth="1"/>
  </cols>
  <sheetData>
    <row r="1" spans="2:9" ht="18.75" customHeight="1" x14ac:dyDescent="0.25">
      <c r="B1" s="39"/>
      <c r="C1" s="39"/>
      <c r="D1" s="39"/>
      <c r="E1" s="40"/>
      <c r="F1" s="40"/>
      <c r="G1" s="40"/>
    </row>
    <row r="2" spans="2:9" x14ac:dyDescent="0.25">
      <c r="B2" s="38" t="s">
        <v>54</v>
      </c>
      <c r="C2" s="38"/>
      <c r="D2" s="38"/>
      <c r="E2" s="38"/>
      <c r="F2" s="38"/>
      <c r="G2" s="38"/>
    </row>
    <row r="3" spans="2:9" ht="6" customHeight="1" x14ac:dyDescent="0.25">
      <c r="B3" s="39"/>
      <c r="C3" s="39"/>
      <c r="D3" s="39"/>
      <c r="E3" s="40"/>
      <c r="F3" s="40"/>
      <c r="G3" s="40"/>
    </row>
    <row r="4" spans="2:9" ht="33.75" x14ac:dyDescent="0.25">
      <c r="B4" s="41" t="s">
        <v>32</v>
      </c>
      <c r="C4" s="7" t="s">
        <v>0</v>
      </c>
      <c r="D4" s="8" t="s">
        <v>34</v>
      </c>
      <c r="E4" s="42" t="s">
        <v>55</v>
      </c>
      <c r="F4" s="43" t="s">
        <v>56</v>
      </c>
      <c r="G4" s="44" t="s">
        <v>57</v>
      </c>
    </row>
    <row r="5" spans="2:9" ht="15.75" customHeight="1" x14ac:dyDescent="0.25">
      <c r="B5" s="45" t="s">
        <v>16</v>
      </c>
      <c r="C5" s="46" t="s">
        <v>2</v>
      </c>
      <c r="D5" s="47" t="s">
        <v>18</v>
      </c>
      <c r="E5" s="50">
        <v>63308996</v>
      </c>
      <c r="F5" s="50">
        <v>4572642</v>
      </c>
      <c r="G5" s="50">
        <f>SUM(E5:F5)</f>
        <v>67881638</v>
      </c>
      <c r="I5" s="9"/>
    </row>
    <row r="6" spans="2:9" ht="15.75" customHeight="1" x14ac:dyDescent="0.25">
      <c r="B6" s="45" t="s">
        <v>17</v>
      </c>
      <c r="C6" s="46" t="s">
        <v>3</v>
      </c>
      <c r="D6" s="47" t="s">
        <v>19</v>
      </c>
      <c r="E6" s="50">
        <v>126251435</v>
      </c>
      <c r="F6" s="50">
        <v>70400345</v>
      </c>
      <c r="G6" s="50">
        <f t="shared" ref="G6:G18" si="0">SUM(E6:F6)</f>
        <v>196651780</v>
      </c>
      <c r="I6" s="9"/>
    </row>
    <row r="7" spans="2:9" ht="15.75" customHeight="1" x14ac:dyDescent="0.25">
      <c r="B7" s="45" t="s">
        <v>16</v>
      </c>
      <c r="C7" s="46" t="s">
        <v>4</v>
      </c>
      <c r="D7" s="47" t="s">
        <v>20</v>
      </c>
      <c r="E7" s="50">
        <v>664710206</v>
      </c>
      <c r="F7" s="50">
        <v>56978319</v>
      </c>
      <c r="G7" s="50">
        <f t="shared" si="0"/>
        <v>721688525</v>
      </c>
      <c r="I7" s="9"/>
    </row>
    <row r="8" spans="2:9" ht="15.75" customHeight="1" x14ac:dyDescent="0.25">
      <c r="B8" s="45" t="s">
        <v>17</v>
      </c>
      <c r="C8" s="46" t="s">
        <v>5</v>
      </c>
      <c r="D8" s="47" t="s">
        <v>22</v>
      </c>
      <c r="E8" s="50" t="s">
        <v>58</v>
      </c>
      <c r="F8" s="50">
        <v>6425556</v>
      </c>
      <c r="G8" s="50">
        <f t="shared" si="0"/>
        <v>6425556</v>
      </c>
      <c r="I8" s="9"/>
    </row>
    <row r="9" spans="2:9" ht="15.75" customHeight="1" x14ac:dyDescent="0.25">
      <c r="B9" s="45" t="s">
        <v>16</v>
      </c>
      <c r="C9" s="46" t="s">
        <v>6</v>
      </c>
      <c r="D9" s="47" t="s">
        <v>23</v>
      </c>
      <c r="E9" s="50">
        <v>108053753</v>
      </c>
      <c r="F9" s="50">
        <v>31055173</v>
      </c>
      <c r="G9" s="50">
        <f t="shared" si="0"/>
        <v>139108926</v>
      </c>
      <c r="I9" s="9"/>
    </row>
    <row r="10" spans="2:9" ht="15.75" customHeight="1" x14ac:dyDescent="0.25">
      <c r="B10" s="45" t="s">
        <v>16</v>
      </c>
      <c r="C10" s="46" t="s">
        <v>7</v>
      </c>
      <c r="D10" s="47" t="s">
        <v>24</v>
      </c>
      <c r="E10" s="50">
        <v>954110100</v>
      </c>
      <c r="F10" s="50">
        <v>35836714</v>
      </c>
      <c r="G10" s="50">
        <f t="shared" si="0"/>
        <v>989946814</v>
      </c>
      <c r="I10" s="9"/>
    </row>
    <row r="11" spans="2:9" ht="15.75" customHeight="1" x14ac:dyDescent="0.25">
      <c r="B11" s="45" t="s">
        <v>16</v>
      </c>
      <c r="C11" s="46" t="s">
        <v>8</v>
      </c>
      <c r="D11" s="47" t="s">
        <v>25</v>
      </c>
      <c r="E11" s="50">
        <v>296155859</v>
      </c>
      <c r="F11" s="50">
        <v>43109984</v>
      </c>
      <c r="G11" s="50">
        <f t="shared" si="0"/>
        <v>339265843</v>
      </c>
      <c r="H11" s="2"/>
      <c r="I11" s="9"/>
    </row>
    <row r="12" spans="2:9" ht="23.25" customHeight="1" x14ac:dyDescent="0.25">
      <c r="B12" s="45" t="s">
        <v>17</v>
      </c>
      <c r="C12" s="46" t="s">
        <v>9</v>
      </c>
      <c r="D12" s="47" t="s">
        <v>29</v>
      </c>
      <c r="E12" s="50">
        <v>314799787</v>
      </c>
      <c r="F12" s="50">
        <v>34913342</v>
      </c>
      <c r="G12" s="50">
        <f t="shared" si="0"/>
        <v>349713129</v>
      </c>
      <c r="I12" s="9"/>
    </row>
    <row r="13" spans="2:9" ht="23.25" customHeight="1" x14ac:dyDescent="0.25">
      <c r="B13" s="45" t="s">
        <v>17</v>
      </c>
      <c r="C13" s="46" t="s">
        <v>10</v>
      </c>
      <c r="D13" s="47" t="s">
        <v>30</v>
      </c>
      <c r="E13" s="50" t="s">
        <v>58</v>
      </c>
      <c r="F13" s="50">
        <v>1570225</v>
      </c>
      <c r="G13" s="50">
        <f t="shared" si="0"/>
        <v>1570225</v>
      </c>
      <c r="I13" s="9"/>
    </row>
    <row r="14" spans="2:9" ht="23.25" customHeight="1" x14ac:dyDescent="0.25">
      <c r="B14" s="45" t="s">
        <v>17</v>
      </c>
      <c r="C14" s="46" t="s">
        <v>11</v>
      </c>
      <c r="D14" s="47" t="s">
        <v>31</v>
      </c>
      <c r="E14" s="50">
        <v>112019522</v>
      </c>
      <c r="F14" s="50">
        <v>19207019</v>
      </c>
      <c r="G14" s="50">
        <f t="shared" si="0"/>
        <v>131226541</v>
      </c>
      <c r="I14" s="9"/>
    </row>
    <row r="15" spans="2:9" ht="15.75" customHeight="1" x14ac:dyDescent="0.25">
      <c r="B15" s="45" t="s">
        <v>17</v>
      </c>
      <c r="C15" s="46" t="s">
        <v>12</v>
      </c>
      <c r="D15" s="47" t="s">
        <v>21</v>
      </c>
      <c r="E15" s="50">
        <v>711135003</v>
      </c>
      <c r="F15" s="50">
        <v>11465447</v>
      </c>
      <c r="G15" s="50">
        <f t="shared" si="0"/>
        <v>722600450</v>
      </c>
      <c r="I15" s="9"/>
    </row>
    <row r="16" spans="2:9" ht="15.75" customHeight="1" x14ac:dyDescent="0.25">
      <c r="B16" s="45" t="s">
        <v>16</v>
      </c>
      <c r="C16" s="46" t="s">
        <v>1</v>
      </c>
      <c r="D16" s="47" t="s">
        <v>26</v>
      </c>
      <c r="E16" s="50" t="s">
        <v>58</v>
      </c>
      <c r="F16" s="50">
        <v>3349363</v>
      </c>
      <c r="G16" s="50">
        <f t="shared" si="0"/>
        <v>3349363</v>
      </c>
      <c r="I16" s="9"/>
    </row>
    <row r="17" spans="2:9" ht="15.75" customHeight="1" x14ac:dyDescent="0.25">
      <c r="B17" s="45" t="s">
        <v>17</v>
      </c>
      <c r="C17" s="46" t="s">
        <v>13</v>
      </c>
      <c r="D17" s="47" t="s">
        <v>27</v>
      </c>
      <c r="E17" s="50" t="s">
        <v>58</v>
      </c>
      <c r="F17" s="50">
        <v>5573211</v>
      </c>
      <c r="G17" s="50">
        <f t="shared" si="0"/>
        <v>5573211</v>
      </c>
      <c r="I17" s="9"/>
    </row>
    <row r="18" spans="2:9" ht="15.75" customHeight="1" x14ac:dyDescent="0.25">
      <c r="B18" s="45" t="s">
        <v>17</v>
      </c>
      <c r="C18" s="46" t="s">
        <v>14</v>
      </c>
      <c r="D18" s="47" t="s">
        <v>28</v>
      </c>
      <c r="E18" s="50">
        <v>101412124</v>
      </c>
      <c r="F18" s="50">
        <v>51256531</v>
      </c>
      <c r="G18" s="50">
        <f t="shared" si="0"/>
        <v>152668655</v>
      </c>
      <c r="I18" s="9"/>
    </row>
    <row r="19" spans="2:9" ht="17.25" customHeight="1" x14ac:dyDescent="0.25">
      <c r="B19" s="64" t="s">
        <v>15</v>
      </c>
      <c r="C19" s="65"/>
      <c r="D19" s="66"/>
      <c r="E19" s="50">
        <f>SUM(E5:E18)</f>
        <v>3451956785</v>
      </c>
      <c r="F19" s="50">
        <f t="shared" ref="F19" si="1">SUM(F5:F18)</f>
        <v>375713871</v>
      </c>
      <c r="G19" s="50">
        <f>SUM(G5:G18)</f>
        <v>3827670656</v>
      </c>
      <c r="I19" s="9"/>
    </row>
    <row r="20" spans="2:9" x14ac:dyDescent="0.25">
      <c r="B20" s="10" t="s">
        <v>33</v>
      </c>
      <c r="C20" s="39"/>
      <c r="D20" s="39"/>
      <c r="E20" s="40"/>
      <c r="F20" s="40"/>
      <c r="G20" s="40"/>
    </row>
    <row r="21" spans="2:9" x14ac:dyDescent="0.25">
      <c r="B21" s="39"/>
      <c r="C21" s="39"/>
      <c r="D21" s="39"/>
      <c r="E21" s="39"/>
      <c r="F21" s="39"/>
      <c r="G21" s="40"/>
    </row>
    <row r="22" spans="2:9" x14ac:dyDescent="0.25">
      <c r="B22" s="39"/>
      <c r="C22" s="39"/>
      <c r="D22" s="39"/>
      <c r="E22" s="39"/>
      <c r="F22" s="39"/>
      <c r="G22" s="40"/>
    </row>
    <row r="23" spans="2:9" x14ac:dyDescent="0.25">
      <c r="B23" s="11"/>
      <c r="C23" s="11"/>
      <c r="D23" s="11"/>
      <c r="E23" s="11"/>
      <c r="F23" s="11"/>
      <c r="G23" s="11"/>
    </row>
    <row r="24" spans="2:9" x14ac:dyDescent="0.25">
      <c r="E24" s="1"/>
      <c r="F24" s="1"/>
    </row>
    <row r="25" spans="2:9" x14ac:dyDescent="0.25">
      <c r="E25" s="1"/>
      <c r="F25" s="1"/>
    </row>
    <row r="26" spans="2:9" x14ac:dyDescent="0.25">
      <c r="E26" s="1"/>
      <c r="F26" s="1"/>
    </row>
    <row r="27" spans="2:9" x14ac:dyDescent="0.25">
      <c r="E27" s="1"/>
      <c r="F27" s="1"/>
    </row>
  </sheetData>
  <mergeCells count="1">
    <mergeCell ref="B19:D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G21"/>
  <sheetViews>
    <sheetView showGridLines="0" workbookViewId="0">
      <selection activeCell="C5" sqref="C5:C10"/>
    </sheetView>
  </sheetViews>
  <sheetFormatPr baseColWidth="10" defaultRowHeight="15" x14ac:dyDescent="0.25"/>
  <cols>
    <col min="1" max="1" width="2.42578125" customWidth="1"/>
    <col min="4" max="4" width="46.7109375" customWidth="1"/>
  </cols>
  <sheetData>
    <row r="1" spans="2:7" ht="23.25" customHeight="1" x14ac:dyDescent="0.25"/>
    <row r="2" spans="2:7" ht="18" customHeight="1" x14ac:dyDescent="0.25">
      <c r="B2" s="38" t="s">
        <v>59</v>
      </c>
      <c r="C2" s="38"/>
      <c r="D2" s="38"/>
      <c r="E2" s="6"/>
      <c r="F2" s="6"/>
      <c r="G2" s="6"/>
    </row>
    <row r="3" spans="2:7" ht="6.75" customHeight="1" x14ac:dyDescent="0.25">
      <c r="B3" s="39"/>
      <c r="C3" s="39"/>
      <c r="D3" s="39"/>
    </row>
    <row r="4" spans="2:7" ht="33.75" x14ac:dyDescent="0.25">
      <c r="B4" s="41" t="s">
        <v>32</v>
      </c>
      <c r="C4" s="7" t="s">
        <v>0</v>
      </c>
      <c r="D4" s="8" t="s">
        <v>34</v>
      </c>
      <c r="E4" s="42" t="s">
        <v>37</v>
      </c>
      <c r="F4" s="43" t="s">
        <v>38</v>
      </c>
      <c r="G4" s="44" t="s">
        <v>15</v>
      </c>
    </row>
    <row r="5" spans="2:7" x14ac:dyDescent="0.25">
      <c r="B5" s="45" t="s">
        <v>16</v>
      </c>
      <c r="C5" s="46" t="s">
        <v>2</v>
      </c>
      <c r="D5" s="47" t="s">
        <v>18</v>
      </c>
      <c r="E5" s="50">
        <v>3</v>
      </c>
      <c r="F5" s="50">
        <v>1</v>
      </c>
      <c r="G5" s="50">
        <f t="shared" ref="G5:G18" si="0">SUM(E5:F5)</f>
        <v>4</v>
      </c>
    </row>
    <row r="6" spans="2:7" x14ac:dyDescent="0.25">
      <c r="B6" s="45" t="s">
        <v>17</v>
      </c>
      <c r="C6" s="46" t="s">
        <v>3</v>
      </c>
      <c r="D6" s="47" t="s">
        <v>19</v>
      </c>
      <c r="E6" s="50">
        <v>6</v>
      </c>
      <c r="F6" s="50">
        <v>25</v>
      </c>
      <c r="G6" s="50">
        <f t="shared" si="0"/>
        <v>31</v>
      </c>
    </row>
    <row r="7" spans="2:7" ht="22.5" x14ac:dyDescent="0.25">
      <c r="B7" s="45" t="s">
        <v>16</v>
      </c>
      <c r="C7" s="46" t="s">
        <v>4</v>
      </c>
      <c r="D7" s="47" t="s">
        <v>20</v>
      </c>
      <c r="E7" s="50">
        <v>7</v>
      </c>
      <c r="F7" s="50">
        <v>20</v>
      </c>
      <c r="G7" s="50">
        <f t="shared" si="0"/>
        <v>27</v>
      </c>
    </row>
    <row r="8" spans="2:7" ht="22.5" x14ac:dyDescent="0.25">
      <c r="B8" s="45" t="s">
        <v>17</v>
      </c>
      <c r="C8" s="46" t="s">
        <v>9</v>
      </c>
      <c r="D8" s="47" t="s">
        <v>29</v>
      </c>
      <c r="E8" s="50">
        <v>8</v>
      </c>
      <c r="F8" s="50">
        <v>23</v>
      </c>
      <c r="G8" s="50">
        <f t="shared" si="0"/>
        <v>31</v>
      </c>
    </row>
    <row r="9" spans="2:7" ht="22.5" x14ac:dyDescent="0.25">
      <c r="B9" s="45" t="s">
        <v>17</v>
      </c>
      <c r="C9" s="46" t="s">
        <v>10</v>
      </c>
      <c r="D9" s="47" t="s">
        <v>30</v>
      </c>
      <c r="E9" s="50">
        <v>0</v>
      </c>
      <c r="F9" s="50">
        <v>2</v>
      </c>
      <c r="G9" s="50">
        <f t="shared" si="0"/>
        <v>2</v>
      </c>
    </row>
    <row r="10" spans="2:7" ht="22.5" x14ac:dyDescent="0.25">
      <c r="B10" s="45" t="s">
        <v>17</v>
      </c>
      <c r="C10" s="46" t="s">
        <v>11</v>
      </c>
      <c r="D10" s="47" t="s">
        <v>31</v>
      </c>
      <c r="E10" s="50">
        <v>4</v>
      </c>
      <c r="F10" s="50">
        <v>12</v>
      </c>
      <c r="G10" s="50">
        <f t="shared" si="0"/>
        <v>16</v>
      </c>
    </row>
    <row r="11" spans="2:7" x14ac:dyDescent="0.25">
      <c r="B11" s="45" t="s">
        <v>17</v>
      </c>
      <c r="C11" s="46" t="s">
        <v>12</v>
      </c>
      <c r="D11" s="47" t="s">
        <v>21</v>
      </c>
      <c r="E11" s="50">
        <v>8</v>
      </c>
      <c r="F11" s="50">
        <v>3</v>
      </c>
      <c r="G11" s="50">
        <f t="shared" si="0"/>
        <v>11</v>
      </c>
    </row>
    <row r="12" spans="2:7" x14ac:dyDescent="0.25">
      <c r="B12" s="45" t="s">
        <v>17</v>
      </c>
      <c r="C12" s="46" t="s">
        <v>5</v>
      </c>
      <c r="D12" s="47" t="s">
        <v>22</v>
      </c>
      <c r="E12" s="50">
        <v>0</v>
      </c>
      <c r="F12" s="50">
        <v>2</v>
      </c>
      <c r="G12" s="50">
        <f t="shared" si="0"/>
        <v>2</v>
      </c>
    </row>
    <row r="13" spans="2:7" x14ac:dyDescent="0.25">
      <c r="B13" s="45" t="s">
        <v>16</v>
      </c>
      <c r="C13" s="46" t="s">
        <v>6</v>
      </c>
      <c r="D13" s="47" t="s">
        <v>23</v>
      </c>
      <c r="E13" s="50">
        <v>2</v>
      </c>
      <c r="F13" s="50">
        <v>17</v>
      </c>
      <c r="G13" s="50">
        <f t="shared" si="0"/>
        <v>19</v>
      </c>
    </row>
    <row r="14" spans="2:7" x14ac:dyDescent="0.25">
      <c r="B14" s="45" t="s">
        <v>16</v>
      </c>
      <c r="C14" s="46" t="s">
        <v>7</v>
      </c>
      <c r="D14" s="47" t="s">
        <v>24</v>
      </c>
      <c r="E14" s="50">
        <v>9</v>
      </c>
      <c r="F14" s="50">
        <v>13</v>
      </c>
      <c r="G14" s="50">
        <f t="shared" si="0"/>
        <v>22</v>
      </c>
    </row>
    <row r="15" spans="2:7" x14ac:dyDescent="0.25">
      <c r="B15" s="45" t="s">
        <v>16</v>
      </c>
      <c r="C15" s="46" t="s">
        <v>8</v>
      </c>
      <c r="D15" s="47" t="s">
        <v>25</v>
      </c>
      <c r="E15" s="50">
        <v>6</v>
      </c>
      <c r="F15" s="50">
        <v>25</v>
      </c>
      <c r="G15" s="50">
        <f t="shared" si="0"/>
        <v>31</v>
      </c>
    </row>
    <row r="16" spans="2:7" x14ac:dyDescent="0.25">
      <c r="B16" s="45" t="s">
        <v>16</v>
      </c>
      <c r="C16" s="46" t="s">
        <v>1</v>
      </c>
      <c r="D16" s="47" t="s">
        <v>26</v>
      </c>
      <c r="E16" s="50">
        <v>0</v>
      </c>
      <c r="F16" s="50">
        <v>4</v>
      </c>
      <c r="G16" s="50">
        <f t="shared" si="0"/>
        <v>4</v>
      </c>
    </row>
    <row r="17" spans="2:7" x14ac:dyDescent="0.25">
      <c r="B17" s="45" t="s">
        <v>17</v>
      </c>
      <c r="C17" s="46" t="s">
        <v>13</v>
      </c>
      <c r="D17" s="47" t="s">
        <v>27</v>
      </c>
      <c r="E17" s="50">
        <v>0</v>
      </c>
      <c r="F17" s="50">
        <v>7</v>
      </c>
      <c r="G17" s="50">
        <f t="shared" si="0"/>
        <v>7</v>
      </c>
    </row>
    <row r="18" spans="2:7" x14ac:dyDescent="0.25">
      <c r="B18" s="45" t="s">
        <v>17</v>
      </c>
      <c r="C18" s="46" t="s">
        <v>14</v>
      </c>
      <c r="D18" s="47" t="s">
        <v>28</v>
      </c>
      <c r="E18" s="50">
        <v>7</v>
      </c>
      <c r="F18" s="50">
        <v>44</v>
      </c>
      <c r="G18" s="50">
        <f t="shared" si="0"/>
        <v>51</v>
      </c>
    </row>
    <row r="19" spans="2:7" x14ac:dyDescent="0.25">
      <c r="B19" s="64" t="s">
        <v>15</v>
      </c>
      <c r="C19" s="65"/>
      <c r="D19" s="66"/>
      <c r="E19" s="50">
        <f>SUM(E5:E18)</f>
        <v>60</v>
      </c>
      <c r="F19" s="50">
        <f>SUM(F5:F18)</f>
        <v>198</v>
      </c>
      <c r="G19" s="50">
        <f>SUM(G5:G18)</f>
        <v>258</v>
      </c>
    </row>
    <row r="20" spans="2:7" x14ac:dyDescent="0.25">
      <c r="B20" s="10" t="s">
        <v>33</v>
      </c>
      <c r="C20" s="39"/>
      <c r="D20" s="39"/>
    </row>
    <row r="21" spans="2:7" x14ac:dyDescent="0.25">
      <c r="B21" s="6"/>
      <c r="C21" s="6"/>
      <c r="D21" s="6"/>
      <c r="E21" s="6"/>
      <c r="F21" s="6"/>
      <c r="G21" s="6"/>
    </row>
  </sheetData>
  <mergeCells count="1">
    <mergeCell ref="B19:D1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3"/>
  <sheetViews>
    <sheetView showGridLines="0" workbookViewId="0">
      <selection activeCell="D23" sqref="D23"/>
    </sheetView>
  </sheetViews>
  <sheetFormatPr baseColWidth="10" defaultRowHeight="15" x14ac:dyDescent="0.25"/>
  <cols>
    <col min="1" max="1" width="2.5703125" customWidth="1"/>
    <col min="4" max="4" width="46.7109375" customWidth="1"/>
  </cols>
  <sheetData>
    <row r="1" spans="1:8" x14ac:dyDescent="0.25">
      <c r="A1" s="40"/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52" t="s">
        <v>60</v>
      </c>
      <c r="C2" s="51"/>
      <c r="D2" s="51"/>
      <c r="E2" s="51"/>
      <c r="F2" s="51"/>
      <c r="G2" s="51"/>
      <c r="H2" s="40"/>
    </row>
    <row r="3" spans="1:8" ht="4.5" customHeight="1" x14ac:dyDescent="0.25">
      <c r="A3" s="40"/>
      <c r="B3" s="39"/>
      <c r="C3" s="39"/>
      <c r="D3" s="39"/>
      <c r="E3" s="40"/>
      <c r="F3" s="40"/>
      <c r="G3" s="40"/>
      <c r="H3" s="40"/>
    </row>
    <row r="4" spans="1:8" ht="33.75" x14ac:dyDescent="0.25">
      <c r="A4" s="40"/>
      <c r="B4" s="41" t="s">
        <v>32</v>
      </c>
      <c r="C4" s="7" t="s">
        <v>0</v>
      </c>
      <c r="D4" s="8" t="s">
        <v>34</v>
      </c>
      <c r="E4" s="42" t="s">
        <v>37</v>
      </c>
      <c r="F4" s="43" t="s">
        <v>38</v>
      </c>
      <c r="G4" s="44" t="s">
        <v>15</v>
      </c>
      <c r="H4" s="40"/>
    </row>
    <row r="5" spans="1:8" x14ac:dyDescent="0.25">
      <c r="A5" s="40"/>
      <c r="B5" s="45" t="s">
        <v>16</v>
      </c>
      <c r="C5" s="46" t="s">
        <v>2</v>
      </c>
      <c r="D5" s="53" t="s">
        <v>18</v>
      </c>
      <c r="E5" s="3">
        <v>96</v>
      </c>
      <c r="F5" s="3">
        <v>18</v>
      </c>
      <c r="G5" s="48">
        <f t="shared" ref="G5:G18" si="0">SUM(E5:F5)</f>
        <v>114</v>
      </c>
      <c r="H5" s="40"/>
    </row>
    <row r="6" spans="1:8" ht="15.75" customHeight="1" x14ac:dyDescent="0.25">
      <c r="A6" s="40"/>
      <c r="B6" s="45" t="s">
        <v>17</v>
      </c>
      <c r="C6" s="46" t="s">
        <v>3</v>
      </c>
      <c r="D6" s="53" t="s">
        <v>19</v>
      </c>
      <c r="E6" s="3">
        <v>532</v>
      </c>
      <c r="F6" s="3">
        <v>277</v>
      </c>
      <c r="G6" s="48">
        <f t="shared" si="0"/>
        <v>809</v>
      </c>
      <c r="H6" s="40"/>
    </row>
    <row r="7" spans="1:8" x14ac:dyDescent="0.25">
      <c r="A7" s="40"/>
      <c r="B7" s="45" t="s">
        <v>16</v>
      </c>
      <c r="C7" s="46" t="s">
        <v>4</v>
      </c>
      <c r="D7" s="53" t="s">
        <v>20</v>
      </c>
      <c r="E7" s="3">
        <v>2470</v>
      </c>
      <c r="F7" s="3">
        <v>239</v>
      </c>
      <c r="G7" s="48">
        <f t="shared" si="0"/>
        <v>2709</v>
      </c>
      <c r="H7" s="40"/>
    </row>
    <row r="8" spans="1:8" x14ac:dyDescent="0.25">
      <c r="A8" s="40"/>
      <c r="B8" s="45" t="s">
        <v>17</v>
      </c>
      <c r="C8" s="46" t="s">
        <v>9</v>
      </c>
      <c r="D8" s="53" t="s">
        <v>29</v>
      </c>
      <c r="E8" s="3">
        <v>379</v>
      </c>
      <c r="F8" s="3">
        <v>100</v>
      </c>
      <c r="G8" s="48">
        <f t="shared" si="0"/>
        <v>479</v>
      </c>
      <c r="H8" s="40"/>
    </row>
    <row r="9" spans="1:8" x14ac:dyDescent="0.25">
      <c r="A9" s="40"/>
      <c r="B9" s="45" t="s">
        <v>17</v>
      </c>
      <c r="C9" s="46" t="s">
        <v>10</v>
      </c>
      <c r="D9" s="53" t="s">
        <v>30</v>
      </c>
      <c r="E9" s="3">
        <v>0</v>
      </c>
      <c r="F9" s="3">
        <v>9</v>
      </c>
      <c r="G9" s="48">
        <f t="shared" si="0"/>
        <v>9</v>
      </c>
      <c r="H9" s="40"/>
    </row>
    <row r="10" spans="1:8" x14ac:dyDescent="0.25">
      <c r="A10" s="40"/>
      <c r="B10" s="45" t="s">
        <v>17</v>
      </c>
      <c r="C10" s="46" t="s">
        <v>11</v>
      </c>
      <c r="D10" s="53" t="s">
        <v>31</v>
      </c>
      <c r="E10" s="3">
        <v>30</v>
      </c>
      <c r="F10" s="3">
        <v>157</v>
      </c>
      <c r="G10" s="48">
        <f t="shared" si="0"/>
        <v>187</v>
      </c>
      <c r="H10" s="40"/>
    </row>
    <row r="11" spans="1:8" x14ac:dyDescent="0.25">
      <c r="A11" s="40"/>
      <c r="B11" s="45" t="s">
        <v>17</v>
      </c>
      <c r="C11" s="46" t="s">
        <v>12</v>
      </c>
      <c r="D11" s="53" t="s">
        <v>21</v>
      </c>
      <c r="E11" s="3">
        <v>4234</v>
      </c>
      <c r="F11" s="3">
        <v>153</v>
      </c>
      <c r="G11" s="48">
        <f t="shared" si="0"/>
        <v>4387</v>
      </c>
      <c r="H11" s="40"/>
    </row>
    <row r="12" spans="1:8" x14ac:dyDescent="0.25">
      <c r="A12" s="40"/>
      <c r="B12" s="45" t="s">
        <v>17</v>
      </c>
      <c r="C12" s="46" t="s">
        <v>5</v>
      </c>
      <c r="D12" s="53" t="s">
        <v>22</v>
      </c>
      <c r="E12" s="49">
        <v>0</v>
      </c>
      <c r="F12" s="3">
        <v>17</v>
      </c>
      <c r="G12" s="48">
        <f t="shared" si="0"/>
        <v>17</v>
      </c>
      <c r="H12" s="40"/>
    </row>
    <row r="13" spans="1:8" x14ac:dyDescent="0.25">
      <c r="A13" s="40"/>
      <c r="B13" s="45" t="s">
        <v>16</v>
      </c>
      <c r="C13" s="46" t="s">
        <v>6</v>
      </c>
      <c r="D13" s="53" t="s">
        <v>23</v>
      </c>
      <c r="E13" s="3">
        <v>306</v>
      </c>
      <c r="F13" s="3">
        <v>235</v>
      </c>
      <c r="G13" s="48">
        <f t="shared" si="0"/>
        <v>541</v>
      </c>
      <c r="H13" s="40"/>
    </row>
    <row r="14" spans="1:8" x14ac:dyDescent="0.25">
      <c r="A14" s="40"/>
      <c r="B14" s="45" t="s">
        <v>16</v>
      </c>
      <c r="C14" s="46" t="s">
        <v>7</v>
      </c>
      <c r="D14" s="53" t="s">
        <v>24</v>
      </c>
      <c r="E14" s="3">
        <v>2597</v>
      </c>
      <c r="F14" s="3">
        <v>180</v>
      </c>
      <c r="G14" s="48">
        <f t="shared" si="0"/>
        <v>2777</v>
      </c>
      <c r="H14" s="40"/>
    </row>
    <row r="15" spans="1:8" x14ac:dyDescent="0.25">
      <c r="A15" s="40"/>
      <c r="B15" s="45" t="s">
        <v>16</v>
      </c>
      <c r="C15" s="46" t="s">
        <v>8</v>
      </c>
      <c r="D15" s="53" t="s">
        <v>25</v>
      </c>
      <c r="E15" s="3">
        <v>437</v>
      </c>
      <c r="F15" s="3">
        <v>364</v>
      </c>
      <c r="G15" s="48">
        <f t="shared" si="0"/>
        <v>801</v>
      </c>
      <c r="H15" s="40"/>
    </row>
    <row r="16" spans="1:8" x14ac:dyDescent="0.25">
      <c r="A16" s="40"/>
      <c r="B16" s="45" t="s">
        <v>16</v>
      </c>
      <c r="C16" s="46" t="s">
        <v>1</v>
      </c>
      <c r="D16" s="53" t="s">
        <v>26</v>
      </c>
      <c r="E16" s="3">
        <v>0</v>
      </c>
      <c r="F16" s="3">
        <v>20</v>
      </c>
      <c r="G16" s="48">
        <f t="shared" si="0"/>
        <v>20</v>
      </c>
      <c r="H16" s="40"/>
    </row>
    <row r="17" spans="1:8" x14ac:dyDescent="0.25">
      <c r="A17" s="40"/>
      <c r="B17" s="45" t="s">
        <v>17</v>
      </c>
      <c r="C17" s="46" t="s">
        <v>13</v>
      </c>
      <c r="D17" s="53" t="s">
        <v>27</v>
      </c>
      <c r="E17" s="3">
        <v>0</v>
      </c>
      <c r="F17" s="3">
        <v>76</v>
      </c>
      <c r="G17" s="48">
        <f t="shared" si="0"/>
        <v>76</v>
      </c>
      <c r="H17" s="40"/>
    </row>
    <row r="18" spans="1:8" x14ac:dyDescent="0.25">
      <c r="A18" s="40"/>
      <c r="B18" s="45" t="s">
        <v>17</v>
      </c>
      <c r="C18" s="46" t="s">
        <v>14</v>
      </c>
      <c r="D18" s="53" t="s">
        <v>28</v>
      </c>
      <c r="E18" s="3">
        <v>502</v>
      </c>
      <c r="F18" s="3">
        <v>539</v>
      </c>
      <c r="G18" s="48">
        <f t="shared" si="0"/>
        <v>1041</v>
      </c>
      <c r="H18" s="40"/>
    </row>
    <row r="19" spans="1:8" x14ac:dyDescent="0.25">
      <c r="A19" s="40"/>
      <c r="B19" s="67" t="s">
        <v>15</v>
      </c>
      <c r="C19" s="68"/>
      <c r="D19" s="69"/>
      <c r="E19" s="5">
        <f>SUM(E5:E18)</f>
        <v>11583</v>
      </c>
      <c r="F19" s="5">
        <f>SUM(F5:F18)</f>
        <v>2384</v>
      </c>
      <c r="G19" s="5">
        <f>SUM(G5:G18)</f>
        <v>13967</v>
      </c>
      <c r="H19" s="40"/>
    </row>
    <row r="20" spans="1:8" x14ac:dyDescent="0.25">
      <c r="A20" s="40"/>
      <c r="B20" s="10" t="s">
        <v>33</v>
      </c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</sheetData>
  <mergeCells count="1">
    <mergeCell ref="B19:D1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O26"/>
  <sheetViews>
    <sheetView showGridLines="0" zoomScale="85" zoomScaleNormal="85" workbookViewId="0">
      <selection activeCell="K17" sqref="K17"/>
    </sheetView>
  </sheetViews>
  <sheetFormatPr baseColWidth="10" defaultRowHeight="15" x14ac:dyDescent="0.25"/>
  <cols>
    <col min="1" max="1" width="2.5703125" customWidth="1"/>
    <col min="2" max="2" width="11.42578125" customWidth="1"/>
    <col min="3" max="3" width="6.140625" customWidth="1"/>
    <col min="4" max="4" width="25.7109375" customWidth="1"/>
    <col min="5" max="5" width="16.5703125" customWidth="1"/>
    <col min="6" max="6" width="15.140625" customWidth="1"/>
    <col min="7" max="7" width="16.28515625" customWidth="1"/>
    <col min="8" max="8" width="2.28515625" style="14" customWidth="1"/>
    <col min="9" max="9" width="18.42578125" style="14" customWidth="1"/>
    <col min="10" max="10" width="14.140625" style="14" bestFit="1" customWidth="1"/>
    <col min="11" max="11" width="7" bestFit="1" customWidth="1"/>
    <col min="12" max="12" width="12.5703125" bestFit="1" customWidth="1"/>
    <col min="13" max="13" width="7" bestFit="1" customWidth="1"/>
    <col min="14" max="14" width="14.140625" bestFit="1" customWidth="1"/>
    <col min="15" max="15" width="7" bestFit="1" customWidth="1"/>
  </cols>
  <sheetData>
    <row r="1" spans="2:15" x14ac:dyDescent="0.25">
      <c r="C1" s="9"/>
      <c r="E1" s="9"/>
    </row>
    <row r="2" spans="2:15" x14ac:dyDescent="0.25">
      <c r="B2" s="16" t="s">
        <v>48</v>
      </c>
      <c r="C2" s="14"/>
      <c r="D2" s="14"/>
    </row>
    <row r="3" spans="2:15" ht="15.75" customHeight="1" x14ac:dyDescent="0.25">
      <c r="B3" s="6" t="s">
        <v>53</v>
      </c>
      <c r="C3" s="6"/>
      <c r="D3" s="6"/>
      <c r="E3" s="6"/>
      <c r="F3" s="6"/>
      <c r="G3" s="6"/>
      <c r="I3" s="6" t="s">
        <v>61</v>
      </c>
      <c r="J3" s="6"/>
      <c r="K3" s="6"/>
      <c r="O3" s="9"/>
    </row>
    <row r="4" spans="2:15" ht="15.75" customHeight="1" x14ac:dyDescent="0.25">
      <c r="B4" s="78" t="s">
        <v>35</v>
      </c>
      <c r="C4" s="78"/>
      <c r="D4" s="78"/>
      <c r="E4" s="78"/>
      <c r="F4" s="78"/>
      <c r="G4" s="78"/>
      <c r="L4" s="6"/>
      <c r="M4" s="6"/>
      <c r="O4" s="14"/>
    </row>
    <row r="5" spans="2:15" ht="15.75" customHeight="1" x14ac:dyDescent="0.25">
      <c r="B5" s="14"/>
      <c r="C5" s="14"/>
      <c r="D5" s="14"/>
      <c r="I5"/>
      <c r="L5" s="14"/>
      <c r="O5" s="14"/>
    </row>
    <row r="6" spans="2:15" ht="30.75" customHeight="1" x14ac:dyDescent="0.25">
      <c r="B6" s="17" t="s">
        <v>32</v>
      </c>
      <c r="C6" s="33" t="s">
        <v>0</v>
      </c>
      <c r="D6" s="34" t="s">
        <v>34</v>
      </c>
      <c r="E6" s="12" t="s">
        <v>37</v>
      </c>
      <c r="F6" s="13" t="s">
        <v>38</v>
      </c>
      <c r="G6" s="37" t="s">
        <v>15</v>
      </c>
      <c r="I6" s="73" t="s">
        <v>41</v>
      </c>
      <c r="J6" s="75" t="s">
        <v>37</v>
      </c>
      <c r="K6" s="75"/>
      <c r="L6" s="75" t="s">
        <v>38</v>
      </c>
      <c r="M6" s="75"/>
      <c r="N6" s="75" t="s">
        <v>15</v>
      </c>
      <c r="O6" s="75"/>
    </row>
    <row r="7" spans="2:15" ht="15.75" customHeight="1" x14ac:dyDescent="0.25">
      <c r="B7" s="29" t="s">
        <v>16</v>
      </c>
      <c r="C7" s="30" t="s">
        <v>2</v>
      </c>
      <c r="D7" s="35" t="s">
        <v>18</v>
      </c>
      <c r="E7" s="3">
        <v>87083262.001980022</v>
      </c>
      <c r="F7" s="3">
        <v>13717926</v>
      </c>
      <c r="G7" s="4">
        <f t="shared" ref="G7:G20" si="0">SUM(E7:F7)</f>
        <v>100801188.00198002</v>
      </c>
      <c r="I7" s="74"/>
      <c r="J7" s="58" t="s">
        <v>52</v>
      </c>
      <c r="K7" s="59" t="s">
        <v>42</v>
      </c>
      <c r="L7" s="58" t="s">
        <v>52</v>
      </c>
      <c r="M7" s="59" t="s">
        <v>42</v>
      </c>
      <c r="N7" s="58" t="s">
        <v>52</v>
      </c>
      <c r="O7" s="59" t="s">
        <v>42</v>
      </c>
    </row>
    <row r="8" spans="2:15" ht="15.75" customHeight="1" x14ac:dyDescent="0.25">
      <c r="B8" s="29" t="s">
        <v>16</v>
      </c>
      <c r="C8" s="30" t="s">
        <v>4</v>
      </c>
      <c r="D8" s="35" t="s">
        <v>20</v>
      </c>
      <c r="E8" s="3">
        <v>691838446.44320011</v>
      </c>
      <c r="F8" s="3">
        <v>106067419.95125999</v>
      </c>
      <c r="G8" s="4">
        <f t="shared" si="0"/>
        <v>797905866.39446008</v>
      </c>
      <c r="I8" s="54" t="s">
        <v>43</v>
      </c>
      <c r="J8" s="60">
        <f>SUM(E7:E12)</f>
        <v>2400010062.60712</v>
      </c>
      <c r="K8" s="55">
        <f>+J8/$J$10*100</f>
        <v>55.25491892164608</v>
      </c>
      <c r="L8" s="60">
        <f>SUM(F7:F12)</f>
        <v>509038303.10545999</v>
      </c>
      <c r="M8" s="55">
        <f>+L8/$L$10*100</f>
        <v>53.769964428029951</v>
      </c>
      <c r="N8" s="60">
        <f>+J8+L8</f>
        <v>2909048365.7125802</v>
      </c>
      <c r="O8" s="55">
        <f>+N8/$N$10*100</f>
        <v>54.989183049834523</v>
      </c>
    </row>
    <row r="9" spans="2:15" ht="15.75" customHeight="1" x14ac:dyDescent="0.25">
      <c r="B9" s="29" t="s">
        <v>16</v>
      </c>
      <c r="C9" s="30" t="s">
        <v>6</v>
      </c>
      <c r="D9" s="35" t="s">
        <v>23</v>
      </c>
      <c r="E9" s="3">
        <v>110867798.3063</v>
      </c>
      <c r="F9" s="3">
        <v>35622146.741379991</v>
      </c>
      <c r="G9" s="4">
        <f t="shared" si="0"/>
        <v>146489945.04767999</v>
      </c>
      <c r="I9" s="54" t="s">
        <v>44</v>
      </c>
      <c r="J9" s="60">
        <f>SUM(E13:E20)</f>
        <v>1943512848.01454</v>
      </c>
      <c r="K9" s="55">
        <f>+J9/$J$10*100</f>
        <v>44.74508107835392</v>
      </c>
      <c r="L9" s="60">
        <f>SUM(F13:F20)</f>
        <v>437658070.08407009</v>
      </c>
      <c r="M9" s="55">
        <f>+L9/$L$10*100</f>
        <v>46.230035571970049</v>
      </c>
      <c r="N9" s="60">
        <f>+J9+L9</f>
        <v>2381170918.0986099</v>
      </c>
      <c r="O9" s="55">
        <f>+N9/$N$10*100</f>
        <v>45.010816950165484</v>
      </c>
    </row>
    <row r="10" spans="2:15" ht="15.75" customHeight="1" x14ac:dyDescent="0.25">
      <c r="B10" s="29" t="s">
        <v>16</v>
      </c>
      <c r="C10" s="30" t="s">
        <v>7</v>
      </c>
      <c r="D10" s="35" t="s">
        <v>24</v>
      </c>
      <c r="E10" s="3">
        <v>964369602.66359997</v>
      </c>
      <c r="F10" s="3">
        <v>41106861.160840005</v>
      </c>
      <c r="G10" s="4">
        <f t="shared" si="0"/>
        <v>1005476463.82444</v>
      </c>
      <c r="I10" s="56" t="s">
        <v>15</v>
      </c>
      <c r="J10" s="61">
        <f>+J8+J9</f>
        <v>4343522910.6216602</v>
      </c>
      <c r="K10" s="57">
        <f>SUM(K8:K9)</f>
        <v>100</v>
      </c>
      <c r="L10" s="61">
        <f>+L8+L9</f>
        <v>946696373.18953013</v>
      </c>
      <c r="M10" s="57">
        <f>SUM(M8:M9)</f>
        <v>100</v>
      </c>
      <c r="N10" s="61">
        <f>+N8+N9</f>
        <v>5290219283.8111897</v>
      </c>
      <c r="O10" s="57">
        <f>SUM(O8:O9)</f>
        <v>100</v>
      </c>
    </row>
    <row r="11" spans="2:15" ht="15.75" customHeight="1" x14ac:dyDescent="0.25">
      <c r="B11" s="29" t="s">
        <v>16</v>
      </c>
      <c r="C11" s="30" t="s">
        <v>8</v>
      </c>
      <c r="D11" s="35" t="s">
        <v>25</v>
      </c>
      <c r="E11" s="3">
        <v>545850953.19203997</v>
      </c>
      <c r="F11" s="3">
        <v>304305617.25888002</v>
      </c>
      <c r="G11" s="4">
        <f t="shared" si="0"/>
        <v>850156570.45091999</v>
      </c>
      <c r="I11" s="15" t="s">
        <v>45</v>
      </c>
      <c r="L11" s="14"/>
      <c r="O11" s="14"/>
    </row>
    <row r="12" spans="2:15" ht="15.75" customHeight="1" x14ac:dyDescent="0.25">
      <c r="B12" s="29" t="s">
        <v>16</v>
      </c>
      <c r="C12" s="30" t="s">
        <v>1</v>
      </c>
      <c r="D12" s="35" t="s">
        <v>26</v>
      </c>
      <c r="E12" s="3">
        <v>0</v>
      </c>
      <c r="F12" s="3">
        <v>8218331.9931000005</v>
      </c>
      <c r="G12" s="4">
        <f t="shared" si="0"/>
        <v>8218331.9931000005</v>
      </c>
      <c r="I12" s="15" t="s">
        <v>46</v>
      </c>
      <c r="J12"/>
      <c r="O12" s="14"/>
    </row>
    <row r="13" spans="2:15" ht="15.75" customHeight="1" x14ac:dyDescent="0.25">
      <c r="B13" s="29" t="s">
        <v>17</v>
      </c>
      <c r="C13" s="30" t="s">
        <v>3</v>
      </c>
      <c r="D13" s="35" t="s">
        <v>19</v>
      </c>
      <c r="E13" s="3">
        <v>217432362.37664002</v>
      </c>
      <c r="F13" s="3">
        <v>131053058.23130003</v>
      </c>
      <c r="G13" s="4">
        <f t="shared" si="0"/>
        <v>348485420.60794008</v>
      </c>
      <c r="I13" s="15" t="s">
        <v>47</v>
      </c>
      <c r="J13"/>
      <c r="O13" s="14"/>
    </row>
    <row r="14" spans="2:15" ht="23.25" customHeight="1" x14ac:dyDescent="0.25">
      <c r="B14" s="29" t="s">
        <v>17</v>
      </c>
      <c r="C14" s="30" t="s">
        <v>5</v>
      </c>
      <c r="D14" s="35" t="s">
        <v>22</v>
      </c>
      <c r="E14" s="3">
        <v>0</v>
      </c>
      <c r="F14" s="3">
        <v>16896834.824280001</v>
      </c>
      <c r="G14" s="4">
        <f t="shared" si="0"/>
        <v>16896834.824280001</v>
      </c>
      <c r="O14" s="9"/>
    </row>
    <row r="15" spans="2:15" ht="23.25" customHeight="1" x14ac:dyDescent="0.25">
      <c r="B15" s="29" t="s">
        <v>17</v>
      </c>
      <c r="C15" s="30" t="s">
        <v>9</v>
      </c>
      <c r="D15" s="35" t="s">
        <v>29</v>
      </c>
      <c r="E15" s="3">
        <v>512166240.70653999</v>
      </c>
      <c r="F15" s="3">
        <v>91809171.523460031</v>
      </c>
      <c r="G15" s="4">
        <f t="shared" si="0"/>
        <v>603975412.23000002</v>
      </c>
      <c r="O15" s="9"/>
    </row>
    <row r="16" spans="2:15" ht="23.25" customHeight="1" x14ac:dyDescent="0.25">
      <c r="B16" s="29" t="s">
        <v>17</v>
      </c>
      <c r="C16" s="30" t="s">
        <v>10</v>
      </c>
      <c r="D16" s="35" t="s">
        <v>30</v>
      </c>
      <c r="E16" s="3">
        <v>0</v>
      </c>
      <c r="F16" s="3">
        <v>4129110.76675</v>
      </c>
      <c r="G16" s="4">
        <f t="shared" si="0"/>
        <v>4129110.76675</v>
      </c>
      <c r="O16" s="9"/>
    </row>
    <row r="17" spans="2:15" ht="23.25" customHeight="1" x14ac:dyDescent="0.25">
      <c r="B17" s="29" t="s">
        <v>17</v>
      </c>
      <c r="C17" s="30" t="s">
        <v>11</v>
      </c>
      <c r="D17" s="35" t="s">
        <v>31</v>
      </c>
      <c r="E17" s="3">
        <v>184780754.95444</v>
      </c>
      <c r="F17" s="3">
        <v>50507353.372970015</v>
      </c>
      <c r="G17" s="4">
        <f t="shared" si="0"/>
        <v>235288108.32741001</v>
      </c>
      <c r="O17" s="9"/>
    </row>
    <row r="18" spans="2:15" ht="23.25" customHeight="1" x14ac:dyDescent="0.25">
      <c r="B18" s="29" t="s">
        <v>17</v>
      </c>
      <c r="C18" s="30" t="s">
        <v>12</v>
      </c>
      <c r="D18" s="35" t="s">
        <v>21</v>
      </c>
      <c r="E18" s="3">
        <v>852097885.63691998</v>
      </c>
      <c r="F18" s="3">
        <v>30149883.394610006</v>
      </c>
      <c r="G18" s="4">
        <f t="shared" si="0"/>
        <v>882247769.03153002</v>
      </c>
      <c r="O18" s="9"/>
    </row>
    <row r="19" spans="2:15" x14ac:dyDescent="0.25">
      <c r="B19" s="29" t="s">
        <v>17</v>
      </c>
      <c r="C19" s="30" t="s">
        <v>13</v>
      </c>
      <c r="D19" s="35" t="s">
        <v>27</v>
      </c>
      <c r="E19" s="3">
        <v>0</v>
      </c>
      <c r="F19" s="3">
        <v>13674987.830700001</v>
      </c>
      <c r="G19" s="4">
        <f t="shared" si="0"/>
        <v>13674987.830700001</v>
      </c>
      <c r="H19" s="31"/>
      <c r="I19" s="31"/>
      <c r="J19" s="31"/>
      <c r="K19" s="32"/>
      <c r="L19" s="32"/>
      <c r="M19" s="32"/>
    </row>
    <row r="20" spans="2:15" ht="22.5" x14ac:dyDescent="0.25">
      <c r="B20" s="29" t="s">
        <v>17</v>
      </c>
      <c r="C20" s="30" t="s">
        <v>14</v>
      </c>
      <c r="D20" s="35" t="s">
        <v>28</v>
      </c>
      <c r="E20" s="3">
        <v>177035604.34</v>
      </c>
      <c r="F20" s="3">
        <v>99437670.140000015</v>
      </c>
      <c r="G20" s="4">
        <f t="shared" si="0"/>
        <v>276473274.48000002</v>
      </c>
      <c r="K20" s="14"/>
      <c r="L20" s="14"/>
    </row>
    <row r="21" spans="2:15" x14ac:dyDescent="0.25">
      <c r="B21" s="70" t="s">
        <v>15</v>
      </c>
      <c r="C21" s="71"/>
      <c r="D21" s="72"/>
      <c r="E21" s="62">
        <f>SUM(E7:E20)</f>
        <v>4343522910.6216602</v>
      </c>
      <c r="F21" s="28">
        <f>SUM(F7:F20)</f>
        <v>946696373.18953013</v>
      </c>
      <c r="G21" s="63">
        <f>SUM(G7:G20)</f>
        <v>5290219283.8111897</v>
      </c>
      <c r="K21" s="14"/>
      <c r="L21" s="14"/>
    </row>
    <row r="22" spans="2:15" x14ac:dyDescent="0.25">
      <c r="B22" s="15" t="s">
        <v>33</v>
      </c>
      <c r="C22" s="36"/>
      <c r="D22" s="36"/>
      <c r="K22" s="14"/>
      <c r="L22" s="14"/>
    </row>
    <row r="23" spans="2:15" x14ac:dyDescent="0.25">
      <c r="K23" s="14"/>
      <c r="L23" s="14"/>
    </row>
    <row r="24" spans="2:15" x14ac:dyDescent="0.25">
      <c r="K24" s="14"/>
      <c r="L24" s="14"/>
    </row>
    <row r="25" spans="2:15" x14ac:dyDescent="0.25">
      <c r="K25" s="14"/>
      <c r="L25" s="14"/>
    </row>
    <row r="26" spans="2:15" x14ac:dyDescent="0.25">
      <c r="K26" s="14"/>
      <c r="L26" s="14"/>
    </row>
  </sheetData>
  <mergeCells count="5">
    <mergeCell ref="B21:D21"/>
    <mergeCell ref="I6:I7"/>
    <mergeCell ref="N6:O6"/>
    <mergeCell ref="J6:K6"/>
    <mergeCell ref="L6:M6"/>
  </mergeCells>
  <pageMargins left="0.7" right="0.7" top="0.75" bottom="0.75" header="0.3" footer="0.3"/>
  <pageSetup paperSize="9" orientation="portrait" horizontalDpi="0" verticalDpi="0" r:id="rId1"/>
  <ignoredErrors>
    <ignoredError sqref="C1:G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6"/>
  <sheetViews>
    <sheetView showGridLines="0" zoomScale="85" zoomScaleNormal="85" workbookViewId="0">
      <selection activeCell="I18" sqref="I18"/>
    </sheetView>
  </sheetViews>
  <sheetFormatPr baseColWidth="10" defaultRowHeight="15" x14ac:dyDescent="0.25"/>
  <cols>
    <col min="1" max="1" width="2.7109375" customWidth="1"/>
    <col min="2" max="2" width="11" style="14" customWidth="1"/>
    <col min="3" max="3" width="10.140625" customWidth="1"/>
    <col min="4" max="4" width="28.7109375" style="14" customWidth="1"/>
    <col min="5" max="5" width="12.85546875" customWidth="1"/>
    <col min="6" max="6" width="10.28515625" style="14" customWidth="1"/>
    <col min="7" max="7" width="8.42578125" customWidth="1"/>
    <col min="8" max="8" width="4.5703125" customWidth="1"/>
    <col min="9" max="9" width="19.5703125" customWidth="1"/>
    <col min="10" max="10" width="9.28515625" bestFit="1" customWidth="1"/>
    <col min="11" max="11" width="7" bestFit="1" customWidth="1"/>
    <col min="12" max="12" width="9.28515625" bestFit="1" customWidth="1"/>
    <col min="13" max="13" width="7" bestFit="1" customWidth="1"/>
    <col min="14" max="14" width="9.28515625" bestFit="1" customWidth="1"/>
    <col min="15" max="15" width="7" bestFit="1" customWidth="1"/>
  </cols>
  <sheetData>
    <row r="1" spans="2:15" ht="15" customHeight="1" x14ac:dyDescent="0.25">
      <c r="J1" s="6"/>
      <c r="K1" s="6"/>
      <c r="L1" s="6"/>
      <c r="M1" s="6"/>
      <c r="N1" s="6"/>
      <c r="O1" s="6"/>
    </row>
    <row r="2" spans="2:15" ht="15" customHeight="1" x14ac:dyDescent="0.25">
      <c r="B2" s="16" t="s">
        <v>48</v>
      </c>
      <c r="C2" s="78"/>
      <c r="D2" s="78"/>
      <c r="E2" s="78"/>
      <c r="F2" s="78"/>
      <c r="G2" s="78"/>
      <c r="J2" s="79"/>
      <c r="K2" s="79"/>
      <c r="L2" s="79"/>
      <c r="M2" s="79"/>
      <c r="N2" s="79"/>
      <c r="O2" s="79"/>
    </row>
    <row r="3" spans="2:15" ht="16.5" customHeight="1" x14ac:dyDescent="0.25">
      <c r="B3" s="6" t="s">
        <v>49</v>
      </c>
      <c r="C3" s="6"/>
      <c r="D3" s="6"/>
      <c r="E3" s="6"/>
      <c r="F3" s="6"/>
      <c r="G3" s="6"/>
      <c r="H3" s="89" t="s">
        <v>58</v>
      </c>
      <c r="I3" s="6" t="s">
        <v>39</v>
      </c>
      <c r="J3" s="14"/>
      <c r="L3" s="14"/>
      <c r="N3" s="14"/>
    </row>
    <row r="4" spans="2:15" x14ac:dyDescent="0.25">
      <c r="B4" s="78" t="s">
        <v>40</v>
      </c>
      <c r="C4" s="78"/>
      <c r="D4" s="78"/>
      <c r="E4" s="78"/>
      <c r="F4" s="78"/>
      <c r="G4" s="78"/>
      <c r="I4" s="79" t="s">
        <v>40</v>
      </c>
    </row>
    <row r="5" spans="2:15" ht="6.75" customHeight="1" x14ac:dyDescent="0.25">
      <c r="C5" s="14"/>
      <c r="E5" s="14"/>
      <c r="F5"/>
      <c r="G5" s="14"/>
    </row>
    <row r="6" spans="2:15" ht="33.75" x14ac:dyDescent="0.25">
      <c r="B6" s="17" t="s">
        <v>32</v>
      </c>
      <c r="C6" s="18" t="s">
        <v>0</v>
      </c>
      <c r="D6" s="19" t="s">
        <v>34</v>
      </c>
      <c r="E6" s="12" t="s">
        <v>37</v>
      </c>
      <c r="F6" s="13" t="s">
        <v>38</v>
      </c>
      <c r="G6" s="20" t="s">
        <v>15</v>
      </c>
      <c r="I6" s="73" t="s">
        <v>41</v>
      </c>
      <c r="J6" s="75" t="s">
        <v>15</v>
      </c>
      <c r="K6" s="75"/>
      <c r="L6" s="75" t="s">
        <v>37</v>
      </c>
      <c r="M6" s="75"/>
      <c r="N6" s="75" t="s">
        <v>38</v>
      </c>
      <c r="O6" s="75"/>
    </row>
    <row r="7" spans="2:15" ht="19.5" customHeight="1" x14ac:dyDescent="0.25">
      <c r="B7" s="22" t="s">
        <v>16</v>
      </c>
      <c r="C7" s="23" t="s">
        <v>2</v>
      </c>
      <c r="D7" s="88" t="s">
        <v>18</v>
      </c>
      <c r="E7" s="24">
        <v>5</v>
      </c>
      <c r="F7" s="25">
        <v>3</v>
      </c>
      <c r="G7" s="26">
        <f t="shared" ref="G7:G20" si="0">SUM(E7:F7)</f>
        <v>8</v>
      </c>
      <c r="I7" s="74"/>
      <c r="J7" s="86" t="s">
        <v>36</v>
      </c>
      <c r="K7" s="87" t="s">
        <v>42</v>
      </c>
      <c r="L7" s="86" t="s">
        <v>36</v>
      </c>
      <c r="M7" s="87" t="s">
        <v>42</v>
      </c>
      <c r="N7" s="86" t="s">
        <v>36</v>
      </c>
      <c r="O7" s="87" t="s">
        <v>42</v>
      </c>
    </row>
    <row r="8" spans="2:15" ht="19.5" customHeight="1" x14ac:dyDescent="0.25">
      <c r="B8" s="22" t="s">
        <v>16</v>
      </c>
      <c r="C8" s="23" t="s">
        <v>4</v>
      </c>
      <c r="D8" s="88" t="s">
        <v>20</v>
      </c>
      <c r="E8" s="24">
        <v>10</v>
      </c>
      <c r="F8" s="25">
        <v>37</v>
      </c>
      <c r="G8" s="26">
        <f t="shared" si="0"/>
        <v>47</v>
      </c>
      <c r="I8" s="80" t="s">
        <v>43</v>
      </c>
      <c r="J8" s="81">
        <f>+L8+N8</f>
        <v>312</v>
      </c>
      <c r="K8" s="82">
        <f>+J8/$J$10*100</f>
        <v>49.056603773584904</v>
      </c>
      <c r="L8" s="81">
        <f>SUM(E7:E12)</f>
        <v>51</v>
      </c>
      <c r="M8" s="82">
        <f>+L8/$L$10*100</f>
        <v>44.347826086956523</v>
      </c>
      <c r="N8" s="81">
        <f>SUM(F7:F12)</f>
        <v>261</v>
      </c>
      <c r="O8" s="82">
        <f>+N8/$N$10*100</f>
        <v>50.095969289827259</v>
      </c>
    </row>
    <row r="9" spans="2:15" ht="19.5" customHeight="1" x14ac:dyDescent="0.25">
      <c r="B9" s="22" t="s">
        <v>16</v>
      </c>
      <c r="C9" s="23" t="s">
        <v>6</v>
      </c>
      <c r="D9" s="88" t="s">
        <v>23</v>
      </c>
      <c r="E9" s="24">
        <v>2</v>
      </c>
      <c r="F9" s="25">
        <v>20</v>
      </c>
      <c r="G9" s="26">
        <f t="shared" si="0"/>
        <v>22</v>
      </c>
      <c r="I9" s="80" t="s">
        <v>44</v>
      </c>
      <c r="J9" s="81">
        <f>+L9+N9</f>
        <v>324</v>
      </c>
      <c r="K9" s="82">
        <f>+J9/$J$10*100</f>
        <v>50.943396226415096</v>
      </c>
      <c r="L9" s="81">
        <f>SUM(E13:E20)</f>
        <v>64</v>
      </c>
      <c r="M9" s="82">
        <f>+L9/$L$10*100</f>
        <v>55.652173913043477</v>
      </c>
      <c r="N9" s="81">
        <f>SUM(F13:F20)</f>
        <v>260</v>
      </c>
      <c r="O9" s="82">
        <f>+N9/$N$10*100</f>
        <v>49.904030710172741</v>
      </c>
    </row>
    <row r="10" spans="2:15" ht="18.75" customHeight="1" x14ac:dyDescent="0.25">
      <c r="B10" s="22" t="s">
        <v>16</v>
      </c>
      <c r="C10" s="23" t="s">
        <v>7</v>
      </c>
      <c r="D10" s="88" t="s">
        <v>24</v>
      </c>
      <c r="E10" s="24">
        <v>9</v>
      </c>
      <c r="F10" s="25">
        <v>15</v>
      </c>
      <c r="G10" s="26">
        <f t="shared" si="0"/>
        <v>24</v>
      </c>
      <c r="I10" s="83" t="s">
        <v>15</v>
      </c>
      <c r="J10" s="84">
        <f>+J8+J9</f>
        <v>636</v>
      </c>
      <c r="K10" s="85">
        <f>SUM(K8:K9)</f>
        <v>100</v>
      </c>
      <c r="L10" s="84">
        <f>+L8+L9</f>
        <v>115</v>
      </c>
      <c r="M10" s="85">
        <f>SUM(M8:M9)</f>
        <v>100</v>
      </c>
      <c r="N10" s="84">
        <f>+N8+N9</f>
        <v>521</v>
      </c>
      <c r="O10" s="85">
        <f>SUM(O8:O9)</f>
        <v>100</v>
      </c>
    </row>
    <row r="11" spans="2:15" ht="22.5" x14ac:dyDescent="0.25">
      <c r="B11" s="22" t="s">
        <v>16</v>
      </c>
      <c r="C11" s="23" t="s">
        <v>8</v>
      </c>
      <c r="D11" s="88" t="s">
        <v>25</v>
      </c>
      <c r="E11" s="24">
        <v>25</v>
      </c>
      <c r="F11" s="25">
        <v>176</v>
      </c>
      <c r="G11" s="26">
        <f t="shared" si="0"/>
        <v>201</v>
      </c>
      <c r="I11" s="15" t="s">
        <v>45</v>
      </c>
      <c r="J11" s="14"/>
      <c r="L11" s="14"/>
      <c r="N11" s="14"/>
    </row>
    <row r="12" spans="2:15" x14ac:dyDescent="0.25">
      <c r="B12" s="22" t="s">
        <v>16</v>
      </c>
      <c r="C12" s="23" t="s">
        <v>1</v>
      </c>
      <c r="D12" s="88" t="s">
        <v>26</v>
      </c>
      <c r="E12" s="24">
        <v>0</v>
      </c>
      <c r="F12" s="25">
        <v>10</v>
      </c>
      <c r="G12" s="26">
        <f t="shared" si="0"/>
        <v>10</v>
      </c>
      <c r="I12" s="15" t="s">
        <v>46</v>
      </c>
      <c r="J12" s="14"/>
      <c r="L12" s="14"/>
      <c r="N12" s="14"/>
    </row>
    <row r="13" spans="2:15" x14ac:dyDescent="0.25">
      <c r="B13" s="22" t="s">
        <v>17</v>
      </c>
      <c r="C13" s="23" t="s">
        <v>3</v>
      </c>
      <c r="D13" s="88" t="s">
        <v>19</v>
      </c>
      <c r="E13" s="24">
        <v>10</v>
      </c>
      <c r="F13" s="25">
        <v>47</v>
      </c>
      <c r="G13" s="26">
        <f t="shared" si="0"/>
        <v>57</v>
      </c>
      <c r="I13" s="15" t="s">
        <v>47</v>
      </c>
      <c r="J13" s="14"/>
      <c r="L13" s="14"/>
      <c r="N13" s="14"/>
    </row>
    <row r="14" spans="2:15" ht="33.75" x14ac:dyDescent="0.25">
      <c r="B14" s="22" t="s">
        <v>17</v>
      </c>
      <c r="C14" s="23" t="s">
        <v>9</v>
      </c>
      <c r="D14" s="88" t="s">
        <v>29</v>
      </c>
      <c r="E14" s="24">
        <v>18</v>
      </c>
      <c r="F14" s="25">
        <v>61</v>
      </c>
      <c r="G14" s="26">
        <f t="shared" si="0"/>
        <v>79</v>
      </c>
    </row>
    <row r="15" spans="2:15" ht="33.75" x14ac:dyDescent="0.25">
      <c r="B15" s="22" t="s">
        <v>17</v>
      </c>
      <c r="C15" s="23" t="s">
        <v>10</v>
      </c>
      <c r="D15" s="88" t="s">
        <v>30</v>
      </c>
      <c r="E15" s="24">
        <v>0</v>
      </c>
      <c r="F15" s="25">
        <v>5</v>
      </c>
      <c r="G15" s="26">
        <f t="shared" si="0"/>
        <v>5</v>
      </c>
    </row>
    <row r="16" spans="2:15" ht="30" customHeight="1" x14ac:dyDescent="0.25">
      <c r="B16" s="22" t="s">
        <v>17</v>
      </c>
      <c r="C16" s="23" t="s">
        <v>11</v>
      </c>
      <c r="D16" s="88" t="s">
        <v>31</v>
      </c>
      <c r="E16" s="24">
        <v>8</v>
      </c>
      <c r="F16" s="25">
        <v>32</v>
      </c>
      <c r="G16" s="26">
        <f t="shared" si="0"/>
        <v>40</v>
      </c>
    </row>
    <row r="17" spans="2:7" x14ac:dyDescent="0.25">
      <c r="B17" s="22" t="s">
        <v>17</v>
      </c>
      <c r="C17" s="23" t="s">
        <v>12</v>
      </c>
      <c r="D17" s="88" t="s">
        <v>21</v>
      </c>
      <c r="E17" s="24">
        <v>15</v>
      </c>
      <c r="F17" s="25">
        <v>8</v>
      </c>
      <c r="G17" s="26">
        <f t="shared" si="0"/>
        <v>23</v>
      </c>
    </row>
    <row r="18" spans="2:7" ht="22.5" x14ac:dyDescent="0.25">
      <c r="B18" s="22" t="s">
        <v>17</v>
      </c>
      <c r="C18" s="23" t="s">
        <v>5</v>
      </c>
      <c r="D18" s="88" t="s">
        <v>22</v>
      </c>
      <c r="E18" s="26">
        <v>0</v>
      </c>
      <c r="F18" s="25">
        <v>5</v>
      </c>
      <c r="G18" s="26">
        <f t="shared" si="0"/>
        <v>5</v>
      </c>
    </row>
    <row r="19" spans="2:7" x14ac:dyDescent="0.25">
      <c r="B19" s="22" t="s">
        <v>17</v>
      </c>
      <c r="C19" s="23" t="s">
        <v>13</v>
      </c>
      <c r="D19" s="88" t="s">
        <v>27</v>
      </c>
      <c r="E19" s="24">
        <v>0</v>
      </c>
      <c r="F19" s="25">
        <v>17</v>
      </c>
      <c r="G19" s="26">
        <f t="shared" si="0"/>
        <v>17</v>
      </c>
    </row>
    <row r="20" spans="2:7" ht="22.5" x14ac:dyDescent="0.25">
      <c r="B20" s="22" t="s">
        <v>17</v>
      </c>
      <c r="C20" s="23" t="s">
        <v>14</v>
      </c>
      <c r="D20" s="88" t="s">
        <v>28</v>
      </c>
      <c r="E20" s="24">
        <v>13</v>
      </c>
      <c r="F20" s="25">
        <v>85</v>
      </c>
      <c r="G20" s="26">
        <f t="shared" si="0"/>
        <v>98</v>
      </c>
    </row>
    <row r="21" spans="2:7" x14ac:dyDescent="0.25">
      <c r="B21" s="76" t="s">
        <v>15</v>
      </c>
      <c r="C21" s="76"/>
      <c r="D21" s="77"/>
      <c r="E21" s="21">
        <f>SUM(E7:E20)</f>
        <v>115</v>
      </c>
      <c r="F21" s="21">
        <f>SUM(F7:F20)</f>
        <v>521</v>
      </c>
      <c r="G21" s="21">
        <f>SUM(G7:G20)</f>
        <v>636</v>
      </c>
    </row>
    <row r="22" spans="2:7" x14ac:dyDescent="0.25">
      <c r="B22" s="15" t="s">
        <v>33</v>
      </c>
    </row>
    <row r="36" spans="1:4" x14ac:dyDescent="0.25">
      <c r="A36" s="6"/>
      <c r="B36" s="27"/>
      <c r="C36" s="6"/>
      <c r="D36" s="27"/>
    </row>
  </sheetData>
  <autoFilter ref="B6:G6">
    <sortState ref="B7:G22">
      <sortCondition ref="B19"/>
    </sortState>
  </autoFilter>
  <mergeCells count="5">
    <mergeCell ref="B21:D21"/>
    <mergeCell ref="I6:I7"/>
    <mergeCell ref="J6:K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O32"/>
  <sheetViews>
    <sheetView showGridLines="0" zoomScale="85" zoomScaleNormal="85" workbookViewId="0">
      <selection activeCell="J20" sqref="J20"/>
    </sheetView>
  </sheetViews>
  <sheetFormatPr baseColWidth="10" defaultRowHeight="15" x14ac:dyDescent="0.25"/>
  <cols>
    <col min="1" max="1" width="1.5703125" customWidth="1"/>
    <col min="2" max="3" width="10" customWidth="1"/>
    <col min="4" max="4" width="35" customWidth="1"/>
    <col min="5" max="5" width="11.5703125" customWidth="1"/>
    <col min="6" max="7" width="10" customWidth="1"/>
    <col min="8" max="8" width="2.7109375" customWidth="1"/>
    <col min="9" max="9" width="20" customWidth="1"/>
    <col min="10" max="10" width="9.28515625" bestFit="1" customWidth="1"/>
    <col min="11" max="11" width="7" bestFit="1" customWidth="1"/>
    <col min="12" max="12" width="9.28515625" bestFit="1" customWidth="1"/>
    <col min="13" max="13" width="7" bestFit="1" customWidth="1"/>
    <col min="14" max="14" width="9.28515625" bestFit="1" customWidth="1"/>
    <col min="15" max="15" width="7" bestFit="1" customWidth="1"/>
  </cols>
  <sheetData>
    <row r="1" spans="2:15" x14ac:dyDescent="0.25">
      <c r="J1" s="6"/>
      <c r="K1" s="6"/>
      <c r="L1" s="6"/>
      <c r="M1" s="6"/>
      <c r="N1" s="6"/>
      <c r="O1" s="6"/>
    </row>
    <row r="2" spans="2:15" x14ac:dyDescent="0.25">
      <c r="B2" s="16" t="s">
        <v>48</v>
      </c>
      <c r="C2" s="90"/>
      <c r="D2" s="90"/>
      <c r="E2" s="90"/>
      <c r="F2" s="90"/>
      <c r="G2" s="90"/>
      <c r="J2" s="79"/>
      <c r="K2" s="79"/>
      <c r="L2" s="79"/>
      <c r="M2" s="79"/>
      <c r="N2" s="79"/>
      <c r="O2" s="79"/>
    </row>
    <row r="3" spans="2:15" x14ac:dyDescent="0.25">
      <c r="B3" s="90" t="s">
        <v>51</v>
      </c>
      <c r="C3" s="78"/>
      <c r="D3" s="78"/>
      <c r="E3" s="78"/>
      <c r="F3" s="78"/>
      <c r="G3" s="78"/>
      <c r="I3" s="6" t="s">
        <v>50</v>
      </c>
      <c r="J3" s="14"/>
      <c r="L3" s="14"/>
      <c r="N3" s="14"/>
    </row>
    <row r="4" spans="2:15" x14ac:dyDescent="0.25">
      <c r="B4" s="79" t="s">
        <v>40</v>
      </c>
      <c r="C4" s="14"/>
      <c r="D4" s="14"/>
      <c r="I4" s="79" t="s">
        <v>40</v>
      </c>
    </row>
    <row r="5" spans="2:15" x14ac:dyDescent="0.25">
      <c r="B5" s="79"/>
      <c r="C5" s="36"/>
      <c r="D5" s="36"/>
      <c r="I5" s="79"/>
    </row>
    <row r="6" spans="2:15" ht="40.5" customHeight="1" x14ac:dyDescent="0.25">
      <c r="B6" s="17" t="s">
        <v>32</v>
      </c>
      <c r="C6" s="18" t="s">
        <v>0</v>
      </c>
      <c r="D6" s="19" t="s">
        <v>34</v>
      </c>
      <c r="E6" s="12" t="s">
        <v>37</v>
      </c>
      <c r="F6" s="13" t="s">
        <v>38</v>
      </c>
      <c r="G6" s="20" t="s">
        <v>15</v>
      </c>
      <c r="I6" s="91" t="s">
        <v>41</v>
      </c>
      <c r="J6" s="75" t="s">
        <v>15</v>
      </c>
      <c r="K6" s="75"/>
      <c r="L6" s="75" t="s">
        <v>37</v>
      </c>
      <c r="M6" s="75"/>
      <c r="N6" s="75" t="s">
        <v>38</v>
      </c>
      <c r="O6" s="75"/>
    </row>
    <row r="7" spans="2:15" x14ac:dyDescent="0.25">
      <c r="B7" s="29" t="s">
        <v>16</v>
      </c>
      <c r="C7" s="30" t="s">
        <v>2</v>
      </c>
      <c r="D7" s="35" t="s">
        <v>18</v>
      </c>
      <c r="E7" s="3">
        <v>232.14803000000001</v>
      </c>
      <c r="F7" s="3">
        <v>54</v>
      </c>
      <c r="G7" s="4">
        <f t="shared" ref="G7:G20" si="0">SUM(E7:F7)</f>
        <v>286.14803000000001</v>
      </c>
      <c r="I7" s="74"/>
      <c r="J7" s="86" t="s">
        <v>36</v>
      </c>
      <c r="K7" s="87" t="s">
        <v>42</v>
      </c>
      <c r="L7" s="86" t="s">
        <v>36</v>
      </c>
      <c r="M7" s="87" t="s">
        <v>42</v>
      </c>
      <c r="N7" s="86" t="s">
        <v>36</v>
      </c>
      <c r="O7" s="87" t="s">
        <v>42</v>
      </c>
    </row>
    <row r="8" spans="2:15" ht="22.5" x14ac:dyDescent="0.25">
      <c r="B8" s="29" t="s">
        <v>16</v>
      </c>
      <c r="C8" s="30" t="s">
        <v>4</v>
      </c>
      <c r="D8" s="35" t="s">
        <v>20</v>
      </c>
      <c r="E8" s="3">
        <v>2744.8312599999995</v>
      </c>
      <c r="F8" s="3">
        <v>444.90805999999998</v>
      </c>
      <c r="G8" s="4">
        <f t="shared" si="0"/>
        <v>3189.7393199999997</v>
      </c>
      <c r="I8" s="80" t="s">
        <v>43</v>
      </c>
      <c r="J8" s="81">
        <f>+L8+N8</f>
        <v>10524.47813</v>
      </c>
      <c r="K8" s="82">
        <f>+J8/$J$10*100</f>
        <v>49.765325233016078</v>
      </c>
      <c r="L8" s="81">
        <f>SUM(E7:E12)</f>
        <v>6931.0556899999992</v>
      </c>
      <c r="M8" s="82">
        <f>+L8/$L$10*100</f>
        <v>47.277119572733191</v>
      </c>
      <c r="N8" s="81">
        <f>SUM(F7:F12)</f>
        <v>3593.4224399999998</v>
      </c>
      <c r="O8" s="82">
        <f>+N8/$N$10*100</f>
        <v>55.387987004204199</v>
      </c>
    </row>
    <row r="9" spans="2:15" x14ac:dyDescent="0.25">
      <c r="B9" s="29" t="s">
        <v>16</v>
      </c>
      <c r="C9" s="30" t="s">
        <v>6</v>
      </c>
      <c r="D9" s="35" t="s">
        <v>23</v>
      </c>
      <c r="E9" s="3">
        <v>317.61774000000003</v>
      </c>
      <c r="F9" s="3">
        <v>269.5591</v>
      </c>
      <c r="G9" s="4">
        <f t="shared" si="0"/>
        <v>587.17684000000008</v>
      </c>
      <c r="I9" s="80" t="s">
        <v>44</v>
      </c>
      <c r="J9" s="81">
        <f>+L9+N9</f>
        <v>10623.73718</v>
      </c>
      <c r="K9" s="82">
        <f>+J9/$J$10*100</f>
        <v>50.234674766983922</v>
      </c>
      <c r="L9" s="81">
        <f>SUM(E13:E20)</f>
        <v>7729.4307200000003</v>
      </c>
      <c r="M9" s="82">
        <f>+L9/$L$10*100</f>
        <v>52.722880427266801</v>
      </c>
      <c r="N9" s="81">
        <f>SUM(F13:F20)</f>
        <v>2894.3064600000002</v>
      </c>
      <c r="O9" s="82">
        <f>+N9/$N$10*100</f>
        <v>44.612012995795801</v>
      </c>
    </row>
    <row r="10" spans="2:15" x14ac:dyDescent="0.25">
      <c r="B10" s="29" t="s">
        <v>16</v>
      </c>
      <c r="C10" s="30" t="s">
        <v>7</v>
      </c>
      <c r="D10" s="35" t="s">
        <v>24</v>
      </c>
      <c r="E10" s="3">
        <v>2614.0589600000003</v>
      </c>
      <c r="F10" s="3">
        <v>206.47080000000003</v>
      </c>
      <c r="G10" s="4">
        <f t="shared" si="0"/>
        <v>2820.5297600000004</v>
      </c>
      <c r="I10" s="83" t="s">
        <v>15</v>
      </c>
      <c r="J10" s="84">
        <f>+J8+J9</f>
        <v>21148.21531</v>
      </c>
      <c r="K10" s="85">
        <f>SUM(K8:K9)</f>
        <v>100</v>
      </c>
      <c r="L10" s="84">
        <f>+L8+L9</f>
        <v>14660.48641</v>
      </c>
      <c r="M10" s="85">
        <f>SUM(M8:M9)</f>
        <v>100</v>
      </c>
      <c r="N10" s="84">
        <f>+N8+N9</f>
        <v>6487.7289000000001</v>
      </c>
      <c r="O10" s="85">
        <f>SUM(O8:O9)</f>
        <v>100</v>
      </c>
    </row>
    <row r="11" spans="2:15" x14ac:dyDescent="0.25">
      <c r="B11" s="29" t="s">
        <v>16</v>
      </c>
      <c r="C11" s="30" t="s">
        <v>8</v>
      </c>
      <c r="D11" s="35" t="s">
        <v>25</v>
      </c>
      <c r="E11" s="3">
        <v>1022.3996999999999</v>
      </c>
      <c r="F11" s="3">
        <v>2569.4104799999996</v>
      </c>
      <c r="G11" s="4">
        <f t="shared" si="0"/>
        <v>3591.8101799999995</v>
      </c>
      <c r="I11" s="15" t="s">
        <v>45</v>
      </c>
      <c r="J11" s="14"/>
      <c r="L11" s="14"/>
      <c r="N11" s="14"/>
    </row>
    <row r="12" spans="2:15" x14ac:dyDescent="0.25">
      <c r="B12" s="29" t="s">
        <v>16</v>
      </c>
      <c r="C12" s="30" t="s">
        <v>1</v>
      </c>
      <c r="D12" s="35" t="s">
        <v>26</v>
      </c>
      <c r="E12" s="3">
        <v>0</v>
      </c>
      <c r="F12" s="3">
        <v>49.073999999999998</v>
      </c>
      <c r="G12" s="4">
        <f t="shared" si="0"/>
        <v>49.073999999999998</v>
      </c>
      <c r="I12" s="15" t="s">
        <v>46</v>
      </c>
    </row>
    <row r="13" spans="2:15" x14ac:dyDescent="0.25">
      <c r="B13" s="29" t="s">
        <v>17</v>
      </c>
      <c r="C13" s="30" t="s">
        <v>3</v>
      </c>
      <c r="D13" s="35" t="s">
        <v>19</v>
      </c>
      <c r="E13" s="3">
        <v>941.23149999999998</v>
      </c>
      <c r="F13" s="3">
        <v>515.64657999999997</v>
      </c>
      <c r="G13" s="4">
        <f t="shared" si="0"/>
        <v>1456.87808</v>
      </c>
      <c r="I13" s="15" t="s">
        <v>47</v>
      </c>
    </row>
    <row r="14" spans="2:15" ht="22.5" x14ac:dyDescent="0.25">
      <c r="B14" s="29" t="s">
        <v>17</v>
      </c>
      <c r="C14" s="30" t="s">
        <v>9</v>
      </c>
      <c r="D14" s="35" t="s">
        <v>29</v>
      </c>
      <c r="E14" s="3">
        <v>885.28715000000011</v>
      </c>
      <c r="F14" s="3">
        <v>262.96300000000002</v>
      </c>
      <c r="G14" s="4">
        <f t="shared" si="0"/>
        <v>1148.2501500000001</v>
      </c>
    </row>
    <row r="15" spans="2:15" ht="22.5" x14ac:dyDescent="0.25">
      <c r="B15" s="29" t="s">
        <v>17</v>
      </c>
      <c r="C15" s="30" t="s">
        <v>10</v>
      </c>
      <c r="D15" s="35" t="s">
        <v>30</v>
      </c>
      <c r="E15" s="3">
        <v>0</v>
      </c>
      <c r="F15" s="3">
        <v>23.66667</v>
      </c>
      <c r="G15" s="4">
        <f t="shared" si="0"/>
        <v>23.66667</v>
      </c>
    </row>
    <row r="16" spans="2:15" ht="22.5" x14ac:dyDescent="0.25">
      <c r="B16" s="29" t="s">
        <v>17</v>
      </c>
      <c r="C16" s="30" t="s">
        <v>11</v>
      </c>
      <c r="D16" s="35" t="s">
        <v>31</v>
      </c>
      <c r="E16" s="3">
        <v>50.300930000000001</v>
      </c>
      <c r="F16" s="3">
        <v>412.85191000000003</v>
      </c>
      <c r="G16" s="4">
        <f t="shared" si="0"/>
        <v>463.15284000000003</v>
      </c>
    </row>
    <row r="17" spans="2:7" ht="15.75" customHeight="1" x14ac:dyDescent="0.25">
      <c r="B17" s="29" t="s">
        <v>17</v>
      </c>
      <c r="C17" s="30" t="s">
        <v>12</v>
      </c>
      <c r="D17" s="35" t="s">
        <v>21</v>
      </c>
      <c r="E17" s="3">
        <v>4880.61114</v>
      </c>
      <c r="F17" s="3">
        <v>402.33339000000001</v>
      </c>
      <c r="G17" s="4">
        <f t="shared" si="0"/>
        <v>5282.9445299999998</v>
      </c>
    </row>
    <row r="18" spans="2:7" ht="15.75" customHeight="1" x14ac:dyDescent="0.25">
      <c r="B18" s="29" t="s">
        <v>17</v>
      </c>
      <c r="C18" s="30" t="s">
        <v>5</v>
      </c>
      <c r="D18" s="35" t="s">
        <v>22</v>
      </c>
      <c r="E18" s="3">
        <v>0</v>
      </c>
      <c r="F18" s="3">
        <v>44.703710000000001</v>
      </c>
      <c r="G18" s="4">
        <f t="shared" si="0"/>
        <v>44.703710000000001</v>
      </c>
    </row>
    <row r="19" spans="2:7" ht="15.75" customHeight="1" x14ac:dyDescent="0.25">
      <c r="B19" s="29" t="s">
        <v>17</v>
      </c>
      <c r="C19" s="30" t="s">
        <v>13</v>
      </c>
      <c r="D19" s="35" t="s">
        <v>27</v>
      </c>
      <c r="E19" s="3">
        <v>0</v>
      </c>
      <c r="F19" s="3">
        <v>186.48119999999997</v>
      </c>
      <c r="G19" s="4">
        <f t="shared" si="0"/>
        <v>186.48119999999997</v>
      </c>
    </row>
    <row r="20" spans="2:7" ht="15.75" customHeight="1" x14ac:dyDescent="0.25">
      <c r="B20" s="29" t="s">
        <v>17</v>
      </c>
      <c r="C20" s="30" t="s">
        <v>14</v>
      </c>
      <c r="D20" s="35" t="s">
        <v>28</v>
      </c>
      <c r="E20" s="3">
        <v>972</v>
      </c>
      <c r="F20" s="3">
        <v>1045.6600000000003</v>
      </c>
      <c r="G20" s="4">
        <f t="shared" si="0"/>
        <v>2017.6600000000003</v>
      </c>
    </row>
    <row r="21" spans="2:7" ht="15.75" customHeight="1" x14ac:dyDescent="0.25">
      <c r="B21" s="75" t="s">
        <v>15</v>
      </c>
      <c r="C21" s="75"/>
      <c r="D21" s="75"/>
      <c r="E21" s="28">
        <f>SUM(E7:E20)</f>
        <v>14660.486409999998</v>
      </c>
      <c r="F21" s="28">
        <f>SUM(F7:F20)</f>
        <v>6487.7289000000001</v>
      </c>
      <c r="G21" s="28">
        <f>SUM(G7:G20)</f>
        <v>21148.21531</v>
      </c>
    </row>
    <row r="22" spans="2:7" ht="15.75" customHeight="1" x14ac:dyDescent="0.25">
      <c r="B22" s="15" t="s">
        <v>33</v>
      </c>
      <c r="C22" s="31"/>
      <c r="D22" s="31"/>
      <c r="E22" s="32"/>
      <c r="F22" s="32"/>
      <c r="G22" s="32"/>
    </row>
    <row r="23" spans="2:7" ht="15.75" customHeight="1" x14ac:dyDescent="0.25"/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7.25" customHeight="1" x14ac:dyDescent="0.25"/>
  </sheetData>
  <mergeCells count="5">
    <mergeCell ref="B21:D21"/>
    <mergeCell ref="I6:I7"/>
    <mergeCell ref="J6:K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Ingreso empresas</vt:lpstr>
      <vt:lpstr>UE Empresas</vt:lpstr>
      <vt:lpstr>PO Empresas</vt:lpstr>
      <vt:lpstr>Ingresos EEA-proyectado</vt:lpstr>
      <vt:lpstr> UE EEA-proyectado</vt:lpstr>
      <vt:lpstr>PO EEA-proyectado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JOSE</cp:lastModifiedBy>
  <dcterms:created xsi:type="dcterms:W3CDTF">2021-09-17T19:49:57Z</dcterms:created>
  <dcterms:modified xsi:type="dcterms:W3CDTF">2021-10-20T15:19:49Z</dcterms:modified>
</cp:coreProperties>
</file>