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\Downloads\"/>
    </mc:Choice>
  </mc:AlternateContent>
  <xr:revisionPtr revIDLastSave="0" documentId="13_ncr:1_{72F0E67F-0C2E-44F8-818F-11BECBCCFE84}" xr6:coauthVersionLast="47" xr6:coauthVersionMax="47" xr10:uidLastSave="{00000000-0000-0000-0000-000000000000}"/>
  <bookViews>
    <workbookView xWindow="-108" yWindow="-108" windowWidth="23256" windowHeight="12456" tabRatio="771" xr2:uid="{00000000-000D-0000-FFFF-FFFF00000000}"/>
  </bookViews>
  <sheets>
    <sheet name="teat" sheetId="11" r:id="rId1"/>
    <sheet name="teat_ur" sheetId="9" r:id="rId2"/>
    <sheet name="teat_css" sheetId="13" r:id="rId3"/>
    <sheet name="teat_dep" sheetId="23" r:id="rId4"/>
    <sheet name="teat_carac" sheetId="15" r:id="rId5"/>
    <sheet name="teat_frec" sheetId="16" r:id="rId6"/>
    <sheet name="teat_mod" sheetId="17" r:id="rId7"/>
    <sheet name="teat_gasto" sheetId="24" state="hidden" r:id="rId8"/>
    <sheet name="teat_inas" sheetId="19" r:id="rId9"/>
  </sheets>
  <definedNames>
    <definedName name="_xlnm._FilterDatabase" localSheetId="5" hidden="1">teat_frec!$B$6:$H$12</definedName>
    <definedName name="_xlnm._FilterDatabase" localSheetId="8" hidden="1">teat_inas!$B$6:$J$11</definedName>
    <definedName name="_xlnm._FilterDatabase" localSheetId="6" hidden="1">teat_mod!$B$6:$H$11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24" l="1"/>
  <c r="I26" i="24"/>
  <c r="I27" i="24"/>
  <c r="I28" i="24"/>
  <c r="I29" i="24"/>
  <c r="I30" i="24"/>
  <c r="I9" i="24"/>
  <c r="I10" i="24"/>
  <c r="I15" i="24" s="1"/>
  <c r="I11" i="24"/>
  <c r="I12" i="24"/>
  <c r="I13" i="24"/>
  <c r="I14" i="24"/>
  <c r="F45" i="24"/>
  <c r="H45" i="24" s="1"/>
  <c r="F44" i="24"/>
  <c r="H44" i="24" s="1"/>
  <c r="F43" i="24"/>
  <c r="H43" i="24" s="1"/>
  <c r="F42" i="24"/>
  <c r="H42" i="24" s="1"/>
  <c r="F41" i="24"/>
  <c r="H41" i="24" s="1"/>
  <c r="F40" i="24"/>
  <c r="H40" i="24" s="1"/>
  <c r="H46" i="24" l="1"/>
</calcChain>
</file>

<file path=xl/sharedStrings.xml><?xml version="1.0" encoding="utf-8"?>
<sst xmlns="http://schemas.openxmlformats.org/spreadsheetml/2006/main" count="201" uniqueCount="111">
  <si>
    <t>Año</t>
  </si>
  <si>
    <t>Urbano</t>
  </si>
  <si>
    <t>Hombre</t>
  </si>
  <si>
    <t>Mujer</t>
  </si>
  <si>
    <t>Lengua materna</t>
  </si>
  <si>
    <t>Castellano</t>
  </si>
  <si>
    <t>Otras lenguas</t>
  </si>
  <si>
    <t>Quechua</t>
  </si>
  <si>
    <t>Educación primaria</t>
  </si>
  <si>
    <t>Educación secundaria</t>
  </si>
  <si>
    <t>Posgrado</t>
  </si>
  <si>
    <t>Sin nivel</t>
  </si>
  <si>
    <t>Superior no universitaria</t>
  </si>
  <si>
    <t>Superior universitaria</t>
  </si>
  <si>
    <t>Estrato A más alto</t>
  </si>
  <si>
    <t>Estrato B</t>
  </si>
  <si>
    <t>Estrato C</t>
  </si>
  <si>
    <t>Estrato D</t>
  </si>
  <si>
    <t>Estrato E más bajo</t>
  </si>
  <si>
    <t>Rural</t>
  </si>
  <si>
    <t>Nivel educativo</t>
  </si>
  <si>
    <t>Costa</t>
  </si>
  <si>
    <t>Selva</t>
  </si>
  <si>
    <t>Sierra</t>
  </si>
  <si>
    <t xml:space="preserve">Fuente: ENAPRES – INEI. Elaboración: DGIA – MINCUL. </t>
  </si>
  <si>
    <t xml:space="preserve"> </t>
  </si>
  <si>
    <t>Sexo</t>
  </si>
  <si>
    <t>Edad</t>
  </si>
  <si>
    <t>Estrato socioeconómico</t>
  </si>
  <si>
    <t>Anual</t>
  </si>
  <si>
    <t>Mensual</t>
  </si>
  <si>
    <t>Otra</t>
  </si>
  <si>
    <t>Semanal</t>
  </si>
  <si>
    <t>Semestral</t>
  </si>
  <si>
    <t>Trimestral</t>
  </si>
  <si>
    <t>Comprado</t>
  </si>
  <si>
    <t>Entrada libre</t>
  </si>
  <si>
    <t>Pagado por otra persona</t>
  </si>
  <si>
    <t>Otra forma</t>
  </si>
  <si>
    <t>Falta de interés</t>
  </si>
  <si>
    <t>Falta de tiempo</t>
  </si>
  <si>
    <t>Falta de dinero</t>
  </si>
  <si>
    <t>No hay ofertas</t>
  </si>
  <si>
    <t>No tiene información oportuna</t>
  </si>
  <si>
    <t>Nacional</t>
  </si>
  <si>
    <t>De 14 a 17 años</t>
  </si>
  <si>
    <t>De 18 a 29 años</t>
  </si>
  <si>
    <t>De 30 a 59 años</t>
  </si>
  <si>
    <t>De 60 a más años</t>
  </si>
  <si>
    <t>Aimara</t>
  </si>
  <si>
    <t>Frecuencia</t>
  </si>
  <si>
    <t>Modalidad de obtención de la entrada</t>
  </si>
  <si>
    <t>Número de personas que realizaban directa o indirectamente un pago</t>
  </si>
  <si>
    <t>Número de veces que asistían a un espectáculo musical</t>
  </si>
  <si>
    <t>Monto gastado (S/)</t>
  </si>
  <si>
    <t>Pagado por otro</t>
  </si>
  <si>
    <t>Total</t>
  </si>
  <si>
    <t>Fuente: ENAPRES. Elaboración: DGIA – Ministerio de Cultura.</t>
  </si>
  <si>
    <t>* Considera un pago promedio de S/ 34.1 por entrada.</t>
  </si>
  <si>
    <t>Evolución del gasto estimado (2019-2021)</t>
  </si>
  <si>
    <t>Sí asistió</t>
  </si>
  <si>
    <t>No asistió</t>
  </si>
  <si>
    <t>Porcentaje</t>
  </si>
  <si>
    <t>Variación anual</t>
  </si>
  <si>
    <t>-</t>
  </si>
  <si>
    <t>Departamento</t>
  </si>
  <si>
    <t>Amazonas</t>
  </si>
  <si>
    <t>Ancash</t>
  </si>
  <si>
    <t>Apurimac</t>
  </si>
  <si>
    <t>Arequipa</t>
  </si>
  <si>
    <t>Ayacucho</t>
  </si>
  <si>
    <t>Cajamarca</t>
  </si>
  <si>
    <t>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</si>
  <si>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</si>
  <si>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</si>
  <si>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</si>
  <si>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</si>
  <si>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</si>
  <si>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</si>
  <si>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</si>
  <si>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</si>
  <si>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</si>
  <si>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</si>
  <si>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</si>
  <si>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</si>
  <si>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</si>
  <si>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</si>
  <si>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</si>
  <si>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</si>
  <si>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</si>
  <si>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</si>
  <si>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Número de personas según la modalidad de obtención de la entrada</t>
  </si>
  <si>
    <t xml:space="preserve">* El número de personas fue redondeado con la finalidad de obtener cifras enteras. </t>
  </si>
  <si>
    <t>Gasto estimado en el consumo de espectáculos de teatro (2019)*</t>
  </si>
  <si>
    <t>Gasto estimado en el consumo de espectáculos de teatro (2020)*</t>
  </si>
  <si>
    <t>Gasto estimado en el consumo de espectáculos de teatro (2021)*</t>
  </si>
  <si>
    <t>Población</t>
  </si>
  <si>
    <t>Porcentaje de la población mayor de 14 años que durante los últimos 12 meses ha asistido a un espectáculo de teatro (2016-2022)</t>
  </si>
  <si>
    <t>Porcentaje de la población mayor de 14 años que durante los últimos 12 meses ha asistido a un espectáculo de teatro, según área (2016-2022)</t>
  </si>
  <si>
    <t>Porcentaje de la población mayor de 14 años que durante los últimos 12 meses ha asistido a un espectáculo de teatro, según región natural (2016-2022)</t>
  </si>
  <si>
    <t>Población mayor de 14 años que durante los últimos 12 meses ha asistido a un espectáculo de teatro, según departamento (2021-2022)</t>
  </si>
  <si>
    <t>Porcentaje de la población mayor de 14 años que durante los últimos 12 meses ha asistido a un espectáculo de teatro, según sexo (2021-2022)</t>
  </si>
  <si>
    <t>Porcentaje de la población mayor de 14 años que durante los últimos 12 meses ha asistido a un espectáculo de teatro, según edad (2021-2022)</t>
  </si>
  <si>
    <t>Porcentaje de la población mayor de 14 años que durante los últimos 12 meses ha asistido a un espectáculo de teatro, según nivel educativo (2021-2022)</t>
  </si>
  <si>
    <t>Porcentaje de la población mayor de 14 años que durante los últimos 12 meses ha asistido a un espectáculo de teatro, según lengua materna (2021-2022)</t>
  </si>
  <si>
    <t>Porcentaje de la población mayor de 14 años que durante los últimos 12 meses ha asistido a un espectáculo de teatro, según estrato socioeconómico (2021-2022)</t>
  </si>
  <si>
    <t>Porcentaje de la población mayor de 14 años que durante los últimos 12 meses ha asistido a un espectáculo de teatro, según frecuencia (2016-2022)</t>
  </si>
  <si>
    <t>Porcentaje de la población mayor de 14 años que durante los últimos 12 meses ha asistido a un espectáculo de teatro, según la modalidad en que obtuvo su entrada o ticket al último espectáculo o evento (2016-2022)</t>
  </si>
  <si>
    <t>Porcentaje de la población mayor de 14 años que durante los últimos 12 meses NO ha asistido a un espectáculo de teatro, según tipo de razón principal (2016-2022)</t>
  </si>
  <si>
    <t>Porcentaje de la población mayor de 14 años que durante los últimos 12 meses NO ha asistido a un espectáculo de teatro, según tipo de razón principal y región natural (2022)</t>
  </si>
  <si>
    <t>Porcentaje de la población mayor de 14 años que durante los últimos 12 meses NO ha asistido a un espectáculo de teatro, según tipo de razón principal y área (2022)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</si>
</sst>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9" fontId="3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Alignment="1">
      <alignment horizontal="left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5" fillId="2" borderId="0" xfId="0" applyFont="1" applyFill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64" fontId="4" fillId="2" borderId="2" xfId="2" applyNumberFormat="1" applyFont="1" applyFill="1" applyBorder="1" applyAlignment="1">
      <alignment horizontal="center" vertical="center"/>
    </xf>
    <xf numFmtId="164" fontId="4" fillId="2" borderId="9" xfId="2" applyNumberFormat="1" applyFont="1" applyFill="1" applyBorder="1" applyAlignment="1">
      <alignment horizontal="center" vertical="center"/>
    </xf>
    <xf numFmtId="164" fontId="4" fillId="2" borderId="4" xfId="2" applyNumberFormat="1" applyFont="1" applyFill="1" applyBorder="1" applyAlignment="1">
      <alignment horizontal="center" vertical="center"/>
    </xf>
    <xf numFmtId="164" fontId="4" fillId="2" borderId="10" xfId="2" applyNumberFormat="1" applyFont="1" applyFill="1" applyBorder="1" applyAlignment="1">
      <alignment horizontal="center" vertical="center"/>
    </xf>
    <xf numFmtId="164" fontId="4" fillId="2" borderId="6" xfId="2" applyNumberFormat="1" applyFont="1" applyFill="1" applyBorder="1" applyAlignment="1">
      <alignment horizontal="center" vertical="center"/>
    </xf>
    <xf numFmtId="164" fontId="4" fillId="2" borderId="11" xfId="2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64" fontId="4" fillId="2" borderId="3" xfId="2" applyNumberFormat="1" applyFont="1" applyFill="1" applyBorder="1" applyAlignment="1">
      <alignment horizontal="center" vertical="center"/>
    </xf>
    <xf numFmtId="164" fontId="4" fillId="2" borderId="5" xfId="2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164" fontId="4" fillId="0" borderId="6" xfId="2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164" fontId="4" fillId="2" borderId="8" xfId="2" applyNumberFormat="1" applyFont="1" applyFill="1" applyBorder="1" applyAlignment="1">
      <alignment horizontal="center" vertical="center"/>
    </xf>
    <xf numFmtId="164" fontId="4" fillId="2" borderId="0" xfId="2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64" fontId="0" fillId="0" borderId="0" xfId="2" applyNumberFormat="1" applyFont="1"/>
    <xf numFmtId="10" fontId="0" fillId="0" borderId="0" xfId="2" applyNumberFormat="1" applyFont="1"/>
    <xf numFmtId="3" fontId="1" fillId="0" borderId="16" xfId="0" applyNumberFormat="1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7" fillId="3" borderId="1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8" fillId="0" borderId="0" xfId="0" applyFont="1" applyAlignment="1">
      <alignment vertical="center"/>
    </xf>
    <xf numFmtId="0" fontId="6" fillId="3" borderId="13" xfId="0" applyFont="1" applyFill="1" applyBorder="1" applyAlignment="1">
      <alignment horizontal="center" vertical="center" wrapText="1"/>
    </xf>
    <xf numFmtId="3" fontId="0" fillId="0" borderId="16" xfId="0" applyNumberForma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165" fontId="7" fillId="3" borderId="1" xfId="0" applyNumberFormat="1" applyFont="1" applyFill="1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/>
    </xf>
    <xf numFmtId="164" fontId="6" fillId="2" borderId="2" xfId="2" applyNumberFormat="1" applyFont="1" applyFill="1" applyBorder="1" applyAlignment="1">
      <alignment horizontal="center" vertical="center"/>
    </xf>
    <xf numFmtId="164" fontId="6" fillId="2" borderId="4" xfId="2" applyNumberFormat="1" applyFont="1" applyFill="1" applyBorder="1" applyAlignment="1">
      <alignment horizontal="center" vertical="center"/>
    </xf>
    <xf numFmtId="164" fontId="6" fillId="2" borderId="6" xfId="2" applyNumberFormat="1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0" fillId="0" borderId="6" xfId="0" applyBorder="1" applyAlignment="1">
      <alignment horizontal="left" indent="1"/>
    </xf>
    <xf numFmtId="3" fontId="0" fillId="0" borderId="3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0" xfId="0" applyNumberFormat="1"/>
    <xf numFmtId="4" fontId="4" fillId="0" borderId="1" xfId="0" applyNumberFormat="1" applyFont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4" fontId="6" fillId="3" borderId="1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wrapText="1"/>
    </xf>
    <xf numFmtId="3" fontId="4" fillId="2" borderId="6" xfId="0" applyNumberFormat="1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164" fontId="4" fillId="2" borderId="10" xfId="2" applyNumberFormat="1" applyFont="1" applyFill="1" applyBorder="1" applyAlignment="1">
      <alignment horizontal="center" vertical="center" wrapText="1"/>
    </xf>
    <xf numFmtId="164" fontId="4" fillId="2" borderId="4" xfId="2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1" fillId="0" borderId="12" xfId="0" applyFont="1" applyBorder="1" applyAlignment="1">
      <alignment horizontal="left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/>
    </xf>
    <xf numFmtId="0" fontId="1" fillId="0" borderId="0" xfId="0" applyFont="1" applyAlignment="1">
      <alignment horizontal="left" wrapText="1"/>
    </xf>
    <xf numFmtId="0" fontId="1" fillId="0" borderId="12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Porcentaje" xfId="2" builtinId="5"/>
  </cellStyles>
  <dxfs count="0"/>
  <tableStyles count="0" defaultTableStyle="TableStyleMedium2" defaultPivotStyle="PivotStyleLight16"/>
  <colors>
    <mruColors>
      <color rgb="FF5799D5"/>
      <color rgb="FFEE89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asistido a un espectáculo de teatro</a:t>
            </a:r>
          </a:p>
          <a:p>
            <a:pPr>
              <a:defRPr sz="1000" b="1" i="1"/>
            </a:pPr>
            <a:r>
              <a:rPr lang="en-US" sz="1000" b="1" i="1"/>
              <a:t>(2016-2022)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2.8758253795711775E-2"/>
          <c:y val="0.29565647369082004"/>
          <c:w val="0.94248358908991503"/>
          <c:h val="0.5090397087460841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teat!$D$7</c:f>
              <c:strCache>
                <c:ptCount val="1"/>
                <c:pt idx="0">
                  <c:v>Porcentaje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teat!$B$8:$B$14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teat!$D$8:$D$14</c:f>
              <c:numCache>
                <c:formatCode>0.0%</c:formatCode>
                <c:ptCount val="7"/>
                <c:pt idx="0">
                  <c:v>8.80287264261915E-2</c:v>
                </c:pt>
                <c:pt idx="1">
                  <c:v>9.2932359501553749E-2</c:v>
                </c:pt>
                <c:pt idx="2">
                  <c:v>9.5810909058035701E-2</c:v>
                </c:pt>
                <c:pt idx="3">
                  <c:v>9.7177257550196613E-2</c:v>
                </c:pt>
                <c:pt idx="4">
                  <c:v>7.7489331243383114E-2</c:v>
                </c:pt>
                <c:pt idx="5">
                  <c:v>1.9694963066981569E-2</c:v>
                </c:pt>
                <c:pt idx="6">
                  <c:v>4.5705565597081312E-2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D1-4BE8-A775-C1C943F88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371729360"/>
        <c:axId val="-371727728"/>
      </c:barChart>
      <c:catAx>
        <c:axId val="-37172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371727728"/>
        <c:crosses val="autoZero"/>
        <c:auto val="1"/>
        <c:lblAlgn val="ctr"/>
        <c:lblOffset val="100"/>
        <c:noMultiLvlLbl val="0"/>
      </c:catAx>
      <c:valAx>
        <c:axId val="-37172772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371729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1"/>
              <a:t>Porcentaje de la población que durante los últimos 12 meses ha asistido a un espectáculo de teatro, según frecuencia (2016-2022)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teat_frec!$C$6</c:f>
              <c:strCache>
                <c:ptCount val="1"/>
                <c:pt idx="0">
                  <c:v>Anual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teat_frec!$B$7:$B$13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teat_frec!$C$7:$C$13</c:f>
              <c:numCache>
                <c:formatCode>0.0%</c:formatCode>
                <c:ptCount val="7"/>
                <c:pt idx="0">
                  <c:v>0.45451744521759757</c:v>
                </c:pt>
                <c:pt idx="1">
                  <c:v>0.43073334670256619</c:v>
                </c:pt>
                <c:pt idx="2">
                  <c:v>0.3907493939824066</c:v>
                </c:pt>
                <c:pt idx="3">
                  <c:v>0.40333469268161665</c:v>
                </c:pt>
                <c:pt idx="4">
                  <c:v>0.44444032090941038</c:v>
                </c:pt>
                <c:pt idx="5">
                  <c:v>0.58517313184960285</c:v>
                </c:pt>
                <c:pt idx="6">
                  <c:v>0.48735698056673826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C-4C69-9444-45F7349E0163}"/>
            </c:ext>
          </c:extLst>
        </c:ser>
        <c:ser>
          <c:idx val="1"/>
          <c:order val="1"/>
          <c:tx>
            <c:strRef>
              <c:f>teat_frec!$D$6</c:f>
              <c:strCache>
                <c:ptCount val="1"/>
                <c:pt idx="0">
                  <c:v>Semestral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teat_frec!$B$7:$B$13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teat_frec!$D$7:$D$13</c:f>
              <c:numCache>
                <c:formatCode>0.0%</c:formatCode>
                <c:ptCount val="7"/>
                <c:pt idx="0">
                  <c:v>0.23449665935803246</c:v>
                </c:pt>
                <c:pt idx="1">
                  <c:v>0.20561536159095811</c:v>
                </c:pt>
                <c:pt idx="2">
                  <c:v>0.19569659933523806</c:v>
                </c:pt>
                <c:pt idx="3">
                  <c:v>0.16244304761894685</c:v>
                </c:pt>
                <c:pt idx="4">
                  <c:v>0.14760600976556448</c:v>
                </c:pt>
                <c:pt idx="5">
                  <c:v>0.14780282657171889</c:v>
                </c:pt>
                <c:pt idx="6">
                  <c:v>0.16485165739709845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CC-4C69-9444-45F7349E0163}"/>
            </c:ext>
          </c:extLst>
        </c:ser>
        <c:ser>
          <c:idx val="2"/>
          <c:order val="2"/>
          <c:tx>
            <c:strRef>
              <c:f>teat_frec!$E$6</c:f>
              <c:strCache>
                <c:ptCount val="1"/>
                <c:pt idx="0">
                  <c:v>Trimestral</c:v>
                </c:pt>
              </c:strCache>
            </c:strRef>
          </c:tx>
          <c:spPr>
            <a:solidFill>
              <a:schemeClr val="accent1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teat_frec!$B$7:$B$13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teat_frec!$E$7:$E$13</c:f>
              <c:numCache>
                <c:formatCode>0.0%</c:formatCode>
                <c:ptCount val="7"/>
                <c:pt idx="0">
                  <c:v>0.15870591724985048</c:v>
                </c:pt>
                <c:pt idx="1">
                  <c:v>0.13645630591581562</c:v>
                </c:pt>
                <c:pt idx="2">
                  <c:v>0.15016709587306629</c:v>
                </c:pt>
                <c:pt idx="3">
                  <c:v>0.15501217142883142</c:v>
                </c:pt>
                <c:pt idx="4">
                  <c:v>0.15330734785101327</c:v>
                </c:pt>
                <c:pt idx="5">
                  <c:v>7.6440326704435346E-2</c:v>
                </c:pt>
                <c:pt idx="6">
                  <c:v>0.14313681497179681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CC-4C69-9444-45F7349E0163}"/>
            </c:ext>
          </c:extLst>
        </c:ser>
        <c:ser>
          <c:idx val="3"/>
          <c:order val="3"/>
          <c:tx>
            <c:strRef>
              <c:f>teat_frec!$F$6</c:f>
              <c:strCache>
                <c:ptCount val="1"/>
                <c:pt idx="0">
                  <c:v>Mensual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teat_frec!$B$7:$B$13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teat_frec!$F$7:$F$13</c:f>
              <c:numCache>
                <c:formatCode>0.0%</c:formatCode>
                <c:ptCount val="7"/>
                <c:pt idx="0">
                  <c:v>9.0202723956936806E-2</c:v>
                </c:pt>
                <c:pt idx="1">
                  <c:v>8.7888807051335116E-2</c:v>
                </c:pt>
                <c:pt idx="2">
                  <c:v>9.921675579825881E-2</c:v>
                </c:pt>
                <c:pt idx="3">
                  <c:v>9.2820680909489084E-2</c:v>
                </c:pt>
                <c:pt idx="4">
                  <c:v>9.8837937379808546E-2</c:v>
                </c:pt>
                <c:pt idx="5">
                  <c:v>7.917030480500313E-2</c:v>
                </c:pt>
                <c:pt idx="6">
                  <c:v>7.5295552467441879E-2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CC-4C69-9444-45F7349E0163}"/>
            </c:ext>
          </c:extLst>
        </c:ser>
        <c:ser>
          <c:idx val="4"/>
          <c:order val="4"/>
          <c:tx>
            <c:strRef>
              <c:f>teat_frec!$G$6</c:f>
              <c:strCache>
                <c:ptCount val="1"/>
                <c:pt idx="0">
                  <c:v>Semanal</c:v>
                </c:pt>
              </c:strCache>
            </c:strRef>
          </c:tx>
          <c:spPr>
            <a:solidFill>
              <a:schemeClr val="accent1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teat_frec!$B$7:$B$13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teat_frec!$G$7:$G$13</c:f>
              <c:numCache>
                <c:formatCode>0.0%</c:formatCode>
                <c:ptCount val="7"/>
                <c:pt idx="0">
                  <c:v>2.075917304213239E-2</c:v>
                </c:pt>
                <c:pt idx="1">
                  <c:v>2.3393063294713523E-2</c:v>
                </c:pt>
                <c:pt idx="2">
                  <c:v>2.4345398565888434E-2</c:v>
                </c:pt>
                <c:pt idx="3">
                  <c:v>7.0652381841965935E-3</c:v>
                </c:pt>
                <c:pt idx="4">
                  <c:v>1.0309701097095607E-2</c:v>
                </c:pt>
                <c:pt idx="5">
                  <c:v>1.1202435778032788E-2</c:v>
                </c:pt>
                <c:pt idx="6">
                  <c:v>1.1632349941944694E-2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CC-4C69-9444-45F7349E0163}"/>
            </c:ext>
          </c:extLst>
        </c:ser>
        <c:ser>
          <c:idx val="5"/>
          <c:order val="5"/>
          <c:tx>
            <c:strRef>
              <c:f>teat_frec!$H$6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teat_frec!$B$7:$B$13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teat_frec!$H$7:$H$13</c:f>
              <c:numCache>
                <c:formatCode>0.0%</c:formatCode>
                <c:ptCount val="7"/>
                <c:pt idx="0">
                  <c:v>4.131808117545032E-2</c:v>
                </c:pt>
                <c:pt idx="1">
                  <c:v>0.11591311544461146</c:v>
                </c:pt>
                <c:pt idx="2">
                  <c:v>0.13982475644514178</c:v>
                </c:pt>
                <c:pt idx="3">
                  <c:v>0.1793241691769194</c:v>
                </c:pt>
                <c:pt idx="4">
                  <c:v>0.14549868299710769</c:v>
                </c:pt>
                <c:pt idx="5">
                  <c:v>0.10021097429120694</c:v>
                </c:pt>
                <c:pt idx="6">
                  <c:v>0.11772664465497991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0CC-4C69-9444-45F7349E016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2006594272"/>
        <c:axId val="-2006597536"/>
      </c:barChart>
      <c:catAx>
        <c:axId val="-20065942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2006597536"/>
        <c:crosses val="autoZero"/>
        <c:auto val="1"/>
        <c:lblAlgn val="ctr"/>
        <c:lblOffset val="100"/>
        <c:noMultiLvlLbl val="0"/>
      </c:catAx>
      <c:valAx>
        <c:axId val="-2006597536"/>
        <c:scaling>
          <c:orientation val="minMax"/>
          <c:max val="1"/>
        </c:scaling>
        <c:delete val="1"/>
        <c:axPos val="t"/>
        <c:numFmt formatCode="0.0%" sourceLinked="1"/>
        <c:majorTickMark val="none"/>
        <c:minorTickMark val="none"/>
        <c:tickLblPos val="nextTo"/>
        <c:crossAx val="-2006594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000" b="1" i="1"/>
              <a:t>Porcentaje de la población que durante los últimos 12 meses ha asistido a un espectáculo de teatro, según frecuencia</a:t>
            </a:r>
            <a:r>
              <a:rPr lang="es-PE" sz="1000" b="1" i="1" baseline="0"/>
              <a:t> (2022)</a:t>
            </a:r>
            <a:endParaRPr lang="es-PE" sz="1000" b="1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989-4431-BA4B-ABE885DBE9A5}"/>
              </c:ext>
            </c:extLst>
          </c:dPt>
          <c:dPt>
            <c:idx val="1"/>
            <c:bubble3D val="0"/>
            <c:spPr>
              <a:solidFill>
                <a:schemeClr val="accent1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989-4431-BA4B-ABE885DBE9A5}"/>
              </c:ext>
            </c:extLst>
          </c:dPt>
          <c:dPt>
            <c:idx val="2"/>
            <c:bubble3D val="0"/>
            <c:spPr>
              <a:solidFill>
                <a:schemeClr val="accent1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989-4431-BA4B-ABE885DBE9A5}"/>
              </c:ext>
            </c:extLst>
          </c:dPt>
          <c:dPt>
            <c:idx val="3"/>
            <c:bubble3D val="0"/>
            <c:spPr>
              <a:solidFill>
                <a:schemeClr val="accent1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989-4431-BA4B-ABE885DBE9A5}"/>
              </c:ext>
            </c:extLst>
          </c:dPt>
          <c:dPt>
            <c:idx val="4"/>
            <c:bubble3D val="0"/>
            <c:spPr>
              <a:solidFill>
                <a:schemeClr val="accent1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989-4431-BA4B-ABE885DBE9A5}"/>
              </c:ext>
            </c:extLst>
          </c:dPt>
          <c:dPt>
            <c:idx val="5"/>
            <c:bubble3D val="0"/>
            <c:spPr>
              <a:solidFill>
                <a:schemeClr val="accent1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989-4431-BA4B-ABE885DBE9A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teat_frec!$C$6:$H$6</c:f>
              <c:strCache>
                <c:ptCount val="6"/>
                <c:pt idx="0">
                  <c:v>Anual</c:v>
                </c:pt>
                <c:pt idx="1">
                  <c:v>Semestral</c:v>
                </c:pt>
                <c:pt idx="2">
                  <c:v>Trimestral</c:v>
                </c:pt>
                <c:pt idx="3">
                  <c:v>Mensual</c:v>
                </c:pt>
                <c:pt idx="4">
                  <c:v>Semanal</c:v>
                </c:pt>
                <c:pt idx="5">
                  <c:v>Otra</c:v>
                </c:pt>
              </c:strCache>
            </c:strRef>
          </c:cat>
          <c:val>
            <c:numRef>
              <c:f>teat_frec!$C$13:$H$13</c:f>
              <c:numCache>
                <c:formatCode>0.0%</c:formatCode>
                <c:ptCount val="6"/>
                <c:pt idx="0">
                  <c:v>0.48735698056673826</c:v>
                </c:pt>
                <c:pt idx="1">
                  <c:v>0.16485165739709845</c:v>
                </c:pt>
                <c:pt idx="2">
                  <c:v>0.14313681497179681</c:v>
                </c:pt>
                <c:pt idx="3">
                  <c:v>7.5295552467441879E-2</c:v>
                </c:pt>
                <c:pt idx="4">
                  <c:v>1.1632349941944694E-2</c:v>
                </c:pt>
                <c:pt idx="5">
                  <c:v>0.11772664465497991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20-4135-895F-3364AA6E95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754578540136028"/>
          <c:y val="0.31007119315170251"/>
          <c:w val="0.11917177137649977"/>
          <c:h val="0.403920962562007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1"/>
              <a:t>Porcentaje de la población que durante los últimos 12 meses ha asistido a un espectáculo de teatro, </a:t>
            </a:r>
            <a:r>
              <a:rPr lang="es-PE" sz="1000" b="1" i="1"/>
              <a:t>según la modalidad en que obtuvo su entrada o ticket al último espectáculo o evento (2016-2022)</a:t>
            </a:r>
            <a:endParaRPr lang="es-ES" sz="1000" b="1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6.787515733901188E-2"/>
          <c:y val="0.2371287367883812"/>
          <c:w val="0.84597098259171921"/>
          <c:h val="0.622490845394948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teat_mod!$C$6</c:f>
              <c:strCache>
                <c:ptCount val="1"/>
                <c:pt idx="0">
                  <c:v>Comprado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teat_mod!$B$7:$B$13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teat_mod!$C$7:$C$13</c:f>
              <c:numCache>
                <c:formatCode>0.0%</c:formatCode>
                <c:ptCount val="7"/>
                <c:pt idx="0">
                  <c:v>0.44134745244570023</c:v>
                </c:pt>
                <c:pt idx="1">
                  <c:v>0.40434997234177561</c:v>
                </c:pt>
                <c:pt idx="2">
                  <c:v>0.39869579619793144</c:v>
                </c:pt>
                <c:pt idx="3">
                  <c:v>0.37635442670795327</c:v>
                </c:pt>
                <c:pt idx="4">
                  <c:v>0.3238316890885487</c:v>
                </c:pt>
                <c:pt idx="5">
                  <c:v>0.31588822001184269</c:v>
                </c:pt>
                <c:pt idx="6">
                  <c:v>0.2688986161151809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C2-4F79-A44D-9597263ED392}"/>
            </c:ext>
          </c:extLst>
        </c:ser>
        <c:ser>
          <c:idx val="1"/>
          <c:order val="1"/>
          <c:tx>
            <c:strRef>
              <c:f>teat_mod!$D$6</c:f>
              <c:strCache>
                <c:ptCount val="1"/>
                <c:pt idx="0">
                  <c:v>Entrada libre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teat_mod!$B$7:$B$13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teat_mod!$D$7:$D$13</c:f>
              <c:numCache>
                <c:formatCode>0.0%</c:formatCode>
                <c:ptCount val="7"/>
                <c:pt idx="0">
                  <c:v>0.39860103556675963</c:v>
                </c:pt>
                <c:pt idx="1">
                  <c:v>0.41651224027446532</c:v>
                </c:pt>
                <c:pt idx="2">
                  <c:v>0.42703214204720713</c:v>
                </c:pt>
                <c:pt idx="3">
                  <c:v>0.46767627252309868</c:v>
                </c:pt>
                <c:pt idx="4">
                  <c:v>0.54208259892084942</c:v>
                </c:pt>
                <c:pt idx="5">
                  <c:v>0.55483644198967619</c:v>
                </c:pt>
                <c:pt idx="6">
                  <c:v>0.60653693628870065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C2-4F79-A44D-9597263ED392}"/>
            </c:ext>
          </c:extLst>
        </c:ser>
        <c:ser>
          <c:idx val="2"/>
          <c:order val="2"/>
          <c:tx>
            <c:strRef>
              <c:f>teat_mod!$E$6</c:f>
              <c:strCache>
                <c:ptCount val="1"/>
                <c:pt idx="0">
                  <c:v>Otra forma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numRef>
              <c:f>teat_mod!$B$7:$B$13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teat_mod!$E$7:$E$13</c:f>
              <c:numCache>
                <c:formatCode>0.0%</c:formatCode>
                <c:ptCount val="7"/>
                <c:pt idx="0">
                  <c:v>3.2456921151022529E-3</c:v>
                </c:pt>
                <c:pt idx="1">
                  <c:v>1.9850637309544415E-3</c:v>
                </c:pt>
                <c:pt idx="2">
                  <c:v>3.4566325813608251E-4</c:v>
                </c:pt>
                <c:pt idx="3">
                  <c:v>7.2160279579133377E-4</c:v>
                </c:pt>
                <c:pt idx="4">
                  <c:v>4.8649639273433123E-3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C2-4F79-A44D-9597263ED392}"/>
            </c:ext>
          </c:extLst>
        </c:ser>
        <c:ser>
          <c:idx val="3"/>
          <c:order val="3"/>
          <c:tx>
            <c:strRef>
              <c:f>teat_mod!$F$6</c:f>
              <c:strCache>
                <c:ptCount val="1"/>
                <c:pt idx="0">
                  <c:v>Pagado por otra persona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teat_mod!$B$7:$B$13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teat_mod!$F$7:$F$13</c:f>
              <c:numCache>
                <c:formatCode>0.0%</c:formatCode>
                <c:ptCount val="7"/>
                <c:pt idx="0">
                  <c:v>0.15680581987243788</c:v>
                </c:pt>
                <c:pt idx="1">
                  <c:v>0.17715272365280466</c:v>
                </c:pt>
                <c:pt idx="2">
                  <c:v>0.17392639849672534</c:v>
                </c:pt>
                <c:pt idx="3">
                  <c:v>0.15524769797315668</c:v>
                </c:pt>
                <c:pt idx="4">
                  <c:v>0.12922074806325856</c:v>
                </c:pt>
                <c:pt idx="5">
                  <c:v>0.12927533799848109</c:v>
                </c:pt>
                <c:pt idx="6">
                  <c:v>0.12456444759611847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C2-4F79-A44D-9597263ED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006595904"/>
        <c:axId val="-2006593184"/>
      </c:barChart>
      <c:catAx>
        <c:axId val="-20065959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2006593184"/>
        <c:crosses val="autoZero"/>
        <c:auto val="1"/>
        <c:lblAlgn val="ctr"/>
        <c:lblOffset val="100"/>
        <c:noMultiLvlLbl val="0"/>
      </c:catAx>
      <c:valAx>
        <c:axId val="-2006593184"/>
        <c:scaling>
          <c:orientation val="minMax"/>
          <c:max val="1"/>
        </c:scaling>
        <c:delete val="1"/>
        <c:axPos val="t"/>
        <c:numFmt formatCode="0.0%" sourceLinked="1"/>
        <c:majorTickMark val="none"/>
        <c:minorTickMark val="none"/>
        <c:tickLblPos val="nextTo"/>
        <c:crossAx val="-2006595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000" b="1" i="1"/>
              <a:t>Porcentaje de la población que durante los últimos 12 meses ha asistido a un espectáculo de teatro, según la modalidad en que obtuvo su entrada o ticket al último espectáculo o evento (2022)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6019718329785859"/>
          <c:y val="0.25781384883327185"/>
          <c:w val="0.39649036209352118"/>
          <c:h val="0.70950911303624997"/>
        </c:manualLayout>
      </c:layout>
      <c:doughnutChart>
        <c:varyColors val="1"/>
        <c:ser>
          <c:idx val="0"/>
          <c:order val="0"/>
          <c:tx>
            <c:strRef>
              <c:f>teat_mod!$B$13</c:f>
              <c:strCache>
                <c:ptCount val="1"/>
                <c:pt idx="0">
                  <c:v>2022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DC-4078-B314-25213DDCAFD3}"/>
              </c:ext>
            </c:extLst>
          </c:dPt>
          <c:dPt>
            <c:idx val="1"/>
            <c:bubble3D val="0"/>
            <c:spPr>
              <a:solidFill>
                <a:schemeClr val="accent1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DC-4078-B314-25213DDCAFD3}"/>
              </c:ext>
            </c:extLst>
          </c:dPt>
          <c:dPt>
            <c:idx val="2"/>
            <c:bubble3D val="0"/>
            <c:spPr>
              <a:solidFill>
                <a:schemeClr val="accent1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BDC-4078-B314-25213DDCAFD3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71E-4652-B216-79F972F031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teat_mod!$C$6:$F$6</c:f>
              <c:strCache>
                <c:ptCount val="4"/>
                <c:pt idx="0">
                  <c:v>Comprado</c:v>
                </c:pt>
                <c:pt idx="1">
                  <c:v>Entrada libre</c:v>
                </c:pt>
                <c:pt idx="2">
                  <c:v>Otra forma</c:v>
                </c:pt>
                <c:pt idx="3">
                  <c:v>Pagado por otra persona</c:v>
                </c:pt>
              </c:strCache>
            </c:strRef>
          </c:cat>
          <c:val>
            <c:numRef>
              <c:f>teat_mod!$C$13:$F$13</c:f>
              <c:numCache>
                <c:formatCode>0.0%</c:formatCode>
                <c:ptCount val="4"/>
                <c:pt idx="0">
                  <c:v>0.2688986161151809</c:v>
                </c:pt>
                <c:pt idx="1">
                  <c:v>0.60653693628870065</c:v>
                </c:pt>
                <c:pt idx="2">
                  <c:v>0</c:v>
                </c:pt>
                <c:pt idx="3">
                  <c:v>0.12456444759611847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C4-4686-8B7A-C0CC2C14DF7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272708145950696"/>
          <c:y val="0.32193545959710856"/>
          <c:w val="0.30695892549559706"/>
          <c:h val="0.458516899194167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1"/>
              <a:t>Evolución del gasto en consumo de espectáculos de teatro (2019-2021) en soles</a:t>
            </a:r>
            <a:endParaRPr lang="es-PE" sz="1200" b="1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teat_gasto!$L$8:$L$10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teat_gasto!$M$8:$M$10</c:f>
              <c:numCache>
                <c:formatCode>#,##0.0</c:formatCode>
                <c:ptCount val="3"/>
                <c:pt idx="0">
                  <c:v>121305147.13</c:v>
                </c:pt>
                <c:pt idx="1">
                  <c:v>90284995.709999993</c:v>
                </c:pt>
                <c:pt idx="2">
                  <c:v>17938382.055088002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7B-458E-9C4A-438AF8DC9B7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2006595360"/>
        <c:axId val="-2006590464"/>
      </c:barChart>
      <c:catAx>
        <c:axId val="-2006595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2006590464"/>
        <c:crosses val="autoZero"/>
        <c:auto val="1"/>
        <c:lblAlgn val="ctr"/>
        <c:lblOffset val="100"/>
        <c:noMultiLvlLbl val="0"/>
      </c:catAx>
      <c:valAx>
        <c:axId val="-2006590464"/>
        <c:scaling>
          <c:orientation val="minMax"/>
        </c:scaling>
        <c:delete val="1"/>
        <c:axPos val="l"/>
        <c:numFmt formatCode="#,##0.0" sourceLinked="1"/>
        <c:majorTickMark val="none"/>
        <c:minorTickMark val="none"/>
        <c:tickLblPos val="nextTo"/>
        <c:crossAx val="-2006595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1"/>
              <a:t>Porcentaje de la población mayor de 14 años que durante los últimos 12 meses NO ha asistido a un espectáculo de teatro, según tipo de razón principal (2016-2022)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6.9853553975976049E-2"/>
          <c:y val="0.20829281832873264"/>
          <c:w val="0.84597098259171921"/>
          <c:h val="0.622490845394948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teat_inas!$C$6</c:f>
              <c:strCache>
                <c:ptCount val="1"/>
                <c:pt idx="0">
                  <c:v>Falta de interés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teat_inas!$B$7:$B$13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teat_inas!$C$7:$C$13</c:f>
              <c:numCache>
                <c:formatCode>0.0%</c:formatCode>
                <c:ptCount val="7"/>
                <c:pt idx="0">
                  <c:v>0.41388376135486193</c:v>
                </c:pt>
                <c:pt idx="1">
                  <c:v>0.43661681729880331</c:v>
                </c:pt>
                <c:pt idx="2">
                  <c:v>0.48292564088376644</c:v>
                </c:pt>
                <c:pt idx="3">
                  <c:v>0.49789292913051691</c:v>
                </c:pt>
                <c:pt idx="4">
                  <c:v>0.50521328912438179</c:v>
                </c:pt>
                <c:pt idx="5">
                  <c:v>0.53640059769268034</c:v>
                </c:pt>
                <c:pt idx="6">
                  <c:v>0.48719508144992585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5A-4988-999C-820F3C281D0C}"/>
            </c:ext>
          </c:extLst>
        </c:ser>
        <c:ser>
          <c:idx val="1"/>
          <c:order val="1"/>
          <c:tx>
            <c:strRef>
              <c:f>teat_inas!$D$6</c:f>
              <c:strCache>
                <c:ptCount val="1"/>
                <c:pt idx="0">
                  <c:v>Falta de tiempo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teat_inas!$B$7:$B$13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teat_inas!$D$7:$D$13</c:f>
              <c:numCache>
                <c:formatCode>0.0%</c:formatCode>
                <c:ptCount val="7"/>
                <c:pt idx="0">
                  <c:v>0.30982582980072459</c:v>
                </c:pt>
                <c:pt idx="1">
                  <c:v>0.28614096185382842</c:v>
                </c:pt>
                <c:pt idx="2">
                  <c:v>0.2650073879827663</c:v>
                </c:pt>
                <c:pt idx="3">
                  <c:v>0.26759728485955453</c:v>
                </c:pt>
                <c:pt idx="4">
                  <c:v>0.24313551690675056</c:v>
                </c:pt>
                <c:pt idx="5">
                  <c:v>0.1148431547102606</c:v>
                </c:pt>
                <c:pt idx="6">
                  <c:v>0.19862342570097319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5A-4988-999C-820F3C281D0C}"/>
            </c:ext>
          </c:extLst>
        </c:ser>
        <c:ser>
          <c:idx val="2"/>
          <c:order val="2"/>
          <c:tx>
            <c:strRef>
              <c:f>teat_inas!$E$6</c:f>
              <c:strCache>
                <c:ptCount val="1"/>
                <c:pt idx="0">
                  <c:v>No hay ofertas</c:v>
                </c:pt>
              </c:strCache>
            </c:strRef>
          </c:tx>
          <c:spPr>
            <a:solidFill>
              <a:schemeClr val="accent1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teat_inas!$B$7:$B$13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teat_inas!$E$7:$E$13</c:f>
              <c:numCache>
                <c:formatCode>0.0%</c:formatCode>
                <c:ptCount val="7"/>
                <c:pt idx="0">
                  <c:v>0.1272307757998683</c:v>
                </c:pt>
                <c:pt idx="1">
                  <c:v>0.13211988961499271</c:v>
                </c:pt>
                <c:pt idx="2">
                  <c:v>0.11495831046984085</c:v>
                </c:pt>
                <c:pt idx="3">
                  <c:v>0.10438533914198761</c:v>
                </c:pt>
                <c:pt idx="4">
                  <c:v>0.10737462525608657</c:v>
                </c:pt>
                <c:pt idx="5">
                  <c:v>0.13205811614451343</c:v>
                </c:pt>
                <c:pt idx="6">
                  <c:v>9.977003106036457E-2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5A-4988-999C-820F3C281D0C}"/>
            </c:ext>
          </c:extLst>
        </c:ser>
        <c:ser>
          <c:idx val="3"/>
          <c:order val="3"/>
          <c:tx>
            <c:strRef>
              <c:f>teat_inas!$F$6</c:f>
              <c:strCache>
                <c:ptCount val="1"/>
                <c:pt idx="0">
                  <c:v>Falta de dinero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teat_inas!$B$7:$B$13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teat_inas!$F$7:$F$13</c:f>
              <c:numCache>
                <c:formatCode>0.0%</c:formatCode>
                <c:ptCount val="7"/>
                <c:pt idx="0">
                  <c:v>8.5947112871794573E-2</c:v>
                </c:pt>
                <c:pt idx="1">
                  <c:v>8.503902583575032E-2</c:v>
                </c:pt>
                <c:pt idx="2">
                  <c:v>8.1592582657797494E-2</c:v>
                </c:pt>
                <c:pt idx="3">
                  <c:v>7.9704336047060148E-2</c:v>
                </c:pt>
                <c:pt idx="4">
                  <c:v>8.1721112935437643E-2</c:v>
                </c:pt>
                <c:pt idx="5">
                  <c:v>6.1930329292844782E-2</c:v>
                </c:pt>
                <c:pt idx="6">
                  <c:v>9.4956621004300051E-2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5A-4988-999C-820F3C281D0C}"/>
            </c:ext>
          </c:extLst>
        </c:ser>
        <c:ser>
          <c:idx val="4"/>
          <c:order val="4"/>
          <c:tx>
            <c:strRef>
              <c:f>teat_inas!$G$6</c:f>
              <c:strCache>
                <c:ptCount val="1"/>
                <c:pt idx="0">
                  <c:v>No tiene información oportuna</c:v>
                </c:pt>
              </c:strCache>
            </c:strRef>
          </c:tx>
          <c:spPr>
            <a:solidFill>
              <a:schemeClr val="accent1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teat_inas!$B$7:$B$13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teat_inas!$G$7:$G$13</c:f>
              <c:numCache>
                <c:formatCode>0.0%</c:formatCode>
                <c:ptCount val="7"/>
                <c:pt idx="0">
                  <c:v>4.5482252932629169E-2</c:v>
                </c:pt>
                <c:pt idx="1">
                  <c:v>4.0201169059694418E-2</c:v>
                </c:pt>
                <c:pt idx="2">
                  <c:v>3.6254608792009854E-2</c:v>
                </c:pt>
                <c:pt idx="3">
                  <c:v>3.1691167568228186E-2</c:v>
                </c:pt>
                <c:pt idx="4">
                  <c:v>3.4533097460468509E-2</c:v>
                </c:pt>
                <c:pt idx="5">
                  <c:v>2.2564260104972613E-2</c:v>
                </c:pt>
                <c:pt idx="6">
                  <c:v>2.683402413584603E-2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45A-4988-999C-820F3C281D0C}"/>
            </c:ext>
          </c:extLst>
        </c:ser>
        <c:ser>
          <c:idx val="5"/>
          <c:order val="5"/>
          <c:tx>
            <c:strRef>
              <c:f>teat_inas!$H$6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teat_inas!$B$7:$B$13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teat_inas!$H$7:$H$13</c:f>
              <c:numCache>
                <c:formatCode>0.0%</c:formatCode>
                <c:ptCount val="7"/>
                <c:pt idx="0">
                  <c:v>1.7630267240121435E-2</c:v>
                </c:pt>
                <c:pt idx="1">
                  <c:v>1.9882136336930839E-2</c:v>
                </c:pt>
                <c:pt idx="2">
                  <c:v>1.926146921381908E-2</c:v>
                </c:pt>
                <c:pt idx="3">
                  <c:v>1.8728943252652633E-2</c:v>
                </c:pt>
                <c:pt idx="4">
                  <c:v>2.8022358316874871E-2</c:v>
                </c:pt>
                <c:pt idx="5">
                  <c:v>0.1322035420547282</c:v>
                </c:pt>
                <c:pt idx="6">
                  <c:v>9.2620816648590329E-2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45A-4988-999C-820F3C281D0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2006594816"/>
        <c:axId val="-2006592640"/>
      </c:barChart>
      <c:catAx>
        <c:axId val="-20065948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2006592640"/>
        <c:crosses val="autoZero"/>
        <c:auto val="1"/>
        <c:lblAlgn val="ctr"/>
        <c:lblOffset val="100"/>
        <c:noMultiLvlLbl val="0"/>
      </c:catAx>
      <c:valAx>
        <c:axId val="-2006592640"/>
        <c:scaling>
          <c:orientation val="minMax"/>
          <c:max val="1"/>
        </c:scaling>
        <c:delete val="1"/>
        <c:axPos val="t"/>
        <c:numFmt formatCode="0.0%" sourceLinked="1"/>
        <c:majorTickMark val="none"/>
        <c:minorTickMark val="none"/>
        <c:tickLblPos val="nextTo"/>
        <c:crossAx val="-2006594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1"/>
              <a:t>Porcentaje de la población mayor de 14 años que durante los últimos 12 meses NO ha asistido a un espectáculo de teatro, según tipo de razón principal y área (2022)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1708630125795119"/>
          <c:y val="0.2371287367883812"/>
          <c:w val="0.79675984811717415"/>
          <c:h val="0.622490845394948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teat_inas!$C$27</c:f>
              <c:strCache>
                <c:ptCount val="1"/>
                <c:pt idx="0">
                  <c:v>Falta de interés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teat_inas!$B$28:$B$30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teat_inas!$C$28:$C$30</c:f>
              <c:numCache>
                <c:formatCode>0.0%</c:formatCode>
                <c:ptCount val="3"/>
                <c:pt idx="0">
                  <c:v>0.49299838846595856</c:v>
                </c:pt>
                <c:pt idx="1">
                  <c:v>0.4857448839575047</c:v>
                </c:pt>
                <c:pt idx="2">
                  <c:v>0.48719508144992585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CA-4B8D-862C-B5CE9A496011}"/>
            </c:ext>
          </c:extLst>
        </c:ser>
        <c:ser>
          <c:idx val="1"/>
          <c:order val="1"/>
          <c:tx>
            <c:strRef>
              <c:f>teat_inas!$D$27</c:f>
              <c:strCache>
                <c:ptCount val="1"/>
                <c:pt idx="0">
                  <c:v>Falta de tiempo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teat_inas!$B$28:$B$30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teat_inas!$D$28:$D$30</c:f>
              <c:numCache>
                <c:formatCode>0.0%</c:formatCode>
                <c:ptCount val="3"/>
                <c:pt idx="0">
                  <c:v>0.12415516218961963</c:v>
                </c:pt>
                <c:pt idx="1">
                  <c:v>0.21723241686941744</c:v>
                </c:pt>
                <c:pt idx="2">
                  <c:v>0.19862342570097319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CA-4B8D-862C-B5CE9A496011}"/>
            </c:ext>
          </c:extLst>
        </c:ser>
        <c:ser>
          <c:idx val="2"/>
          <c:order val="2"/>
          <c:tx>
            <c:strRef>
              <c:f>teat_inas!$E$27</c:f>
              <c:strCache>
                <c:ptCount val="1"/>
                <c:pt idx="0">
                  <c:v>No hay ofertas</c:v>
                </c:pt>
              </c:strCache>
            </c:strRef>
          </c:tx>
          <c:spPr>
            <a:solidFill>
              <a:schemeClr val="accent1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teat_inas!$B$28:$B$30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teat_inas!$E$28:$E$30</c:f>
              <c:numCache>
                <c:formatCode>0.0%</c:formatCode>
                <c:ptCount val="3"/>
                <c:pt idx="0">
                  <c:v>0.20655657771407962</c:v>
                </c:pt>
                <c:pt idx="1">
                  <c:v>7.3084973427932021E-2</c:v>
                </c:pt>
                <c:pt idx="2">
                  <c:v>9.977003106036457E-2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CA-4B8D-862C-B5CE9A496011}"/>
            </c:ext>
          </c:extLst>
        </c:ser>
        <c:ser>
          <c:idx val="3"/>
          <c:order val="3"/>
          <c:tx>
            <c:strRef>
              <c:f>teat_inas!$F$27</c:f>
              <c:strCache>
                <c:ptCount val="1"/>
                <c:pt idx="0">
                  <c:v>Falta de dinero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teat_inas!$B$28:$B$30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teat_inas!$F$28:$F$30</c:f>
              <c:numCache>
                <c:formatCode>0.0%</c:formatCode>
                <c:ptCount val="3"/>
                <c:pt idx="0">
                  <c:v>9.0247212314924274E-2</c:v>
                </c:pt>
                <c:pt idx="1">
                  <c:v>9.6133462528150374E-2</c:v>
                </c:pt>
                <c:pt idx="2">
                  <c:v>9.4956621004300051E-2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CA-4B8D-862C-B5CE9A496011}"/>
            </c:ext>
          </c:extLst>
        </c:ser>
        <c:ser>
          <c:idx val="4"/>
          <c:order val="4"/>
          <c:tx>
            <c:strRef>
              <c:f>teat_inas!$G$27</c:f>
              <c:strCache>
                <c:ptCount val="1"/>
                <c:pt idx="0">
                  <c:v>No tiene información oportuna</c:v>
                </c:pt>
              </c:strCache>
            </c:strRef>
          </c:tx>
          <c:spPr>
            <a:solidFill>
              <a:schemeClr val="accent1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teat_inas!$B$28:$B$30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teat_inas!$G$28:$G$30</c:f>
              <c:numCache>
                <c:formatCode>0.0%</c:formatCode>
                <c:ptCount val="3"/>
                <c:pt idx="0">
                  <c:v>2.0430989176770008E-2</c:v>
                </c:pt>
                <c:pt idx="1">
                  <c:v>2.8434088584596322E-2</c:v>
                </c:pt>
                <c:pt idx="2">
                  <c:v>2.683402413584603E-2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CA-4B8D-862C-B5CE9A496011}"/>
            </c:ext>
          </c:extLst>
        </c:ser>
        <c:ser>
          <c:idx val="5"/>
          <c:order val="5"/>
          <c:tx>
            <c:strRef>
              <c:f>teat_inas!$H$27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teat_inas!$B$28:$B$30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teat_inas!$H$28:$H$30</c:f>
              <c:numCache>
                <c:formatCode>0.0%</c:formatCode>
                <c:ptCount val="3"/>
                <c:pt idx="0">
                  <c:v>6.5611670138647923E-2</c:v>
                </c:pt>
                <c:pt idx="1">
                  <c:v>9.9370174632399166E-2</c:v>
                </c:pt>
                <c:pt idx="2">
                  <c:v>9.2620816648590329E-2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2CA-4B8D-862C-B5CE9A49601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2006593728"/>
        <c:axId val="-2006592096"/>
      </c:barChart>
      <c:catAx>
        <c:axId val="-20065937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2006592096"/>
        <c:crosses val="autoZero"/>
        <c:auto val="1"/>
        <c:lblAlgn val="ctr"/>
        <c:lblOffset val="100"/>
        <c:noMultiLvlLbl val="0"/>
      </c:catAx>
      <c:valAx>
        <c:axId val="-2006592096"/>
        <c:scaling>
          <c:orientation val="minMax"/>
          <c:max val="1"/>
        </c:scaling>
        <c:delete val="1"/>
        <c:axPos val="b"/>
        <c:numFmt formatCode="0.0%" sourceLinked="1"/>
        <c:majorTickMark val="none"/>
        <c:minorTickMark val="none"/>
        <c:tickLblPos val="nextTo"/>
        <c:crossAx val="-2006593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1"/>
              <a:t>Porcentaje de la población mayor de 14 años que durante los últimos 12 meses NO ha asistido a un espectáculo de teatro, según tipo de razón principal y región natural (2022)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1708630125795119"/>
          <c:y val="0.2371287367883812"/>
          <c:w val="0.79675984811717415"/>
          <c:h val="0.622490845394948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teat_inas!$C$45</c:f>
              <c:strCache>
                <c:ptCount val="1"/>
                <c:pt idx="0">
                  <c:v>Falta de interés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teat_inas!$B$46:$B$49</c:f>
              <c:strCache>
                <c:ptCount val="4"/>
                <c:pt idx="0">
                  <c:v>Costa</c:v>
                </c:pt>
                <c:pt idx="1">
                  <c:v>Sierra</c:v>
                </c:pt>
                <c:pt idx="2">
                  <c:v>Selva</c:v>
                </c:pt>
                <c:pt idx="3">
                  <c:v>Nacional</c:v>
                </c:pt>
              </c:strCache>
            </c:strRef>
          </c:cat>
          <c:val>
            <c:numRef>
              <c:f>teat_inas!$C$46:$C$49</c:f>
              <c:numCache>
                <c:formatCode>0.0%</c:formatCode>
                <c:ptCount val="4"/>
                <c:pt idx="0">
                  <c:v>0.47598973039099091</c:v>
                </c:pt>
                <c:pt idx="1">
                  <c:v>0.48814681317467556</c:v>
                </c:pt>
                <c:pt idx="2">
                  <c:v>0.54194663034870216</c:v>
                </c:pt>
                <c:pt idx="3">
                  <c:v>0.48719508144992585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DD-4C68-A936-08AE3EE24307}"/>
            </c:ext>
          </c:extLst>
        </c:ser>
        <c:ser>
          <c:idx val="1"/>
          <c:order val="1"/>
          <c:tx>
            <c:strRef>
              <c:f>teat_inas!$D$45</c:f>
              <c:strCache>
                <c:ptCount val="1"/>
                <c:pt idx="0">
                  <c:v>Falta de tiempo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teat_inas!$B$46:$B$49</c:f>
              <c:strCache>
                <c:ptCount val="4"/>
                <c:pt idx="0">
                  <c:v>Costa</c:v>
                </c:pt>
                <c:pt idx="1">
                  <c:v>Sierra</c:v>
                </c:pt>
                <c:pt idx="2">
                  <c:v>Selva</c:v>
                </c:pt>
                <c:pt idx="3">
                  <c:v>Nacional</c:v>
                </c:pt>
              </c:strCache>
            </c:strRef>
          </c:cat>
          <c:val>
            <c:numRef>
              <c:f>teat_inas!$D$46:$D$49</c:f>
              <c:numCache>
                <c:formatCode>0.0%</c:formatCode>
                <c:ptCount val="4"/>
                <c:pt idx="0">
                  <c:v>0.22981261691639157</c:v>
                </c:pt>
                <c:pt idx="1">
                  <c:v>0.1674503796886756</c:v>
                </c:pt>
                <c:pt idx="2">
                  <c:v>0.12305837460323012</c:v>
                </c:pt>
                <c:pt idx="3">
                  <c:v>0.19862342570097319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DD-4C68-A936-08AE3EE24307}"/>
            </c:ext>
          </c:extLst>
        </c:ser>
        <c:ser>
          <c:idx val="2"/>
          <c:order val="2"/>
          <c:tx>
            <c:strRef>
              <c:f>teat_inas!$E$45</c:f>
              <c:strCache>
                <c:ptCount val="1"/>
                <c:pt idx="0">
                  <c:v>No hay ofertas</c:v>
                </c:pt>
              </c:strCache>
            </c:strRef>
          </c:tx>
          <c:spPr>
            <a:solidFill>
              <a:schemeClr val="accent1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teat_inas!$B$46:$B$49</c:f>
              <c:strCache>
                <c:ptCount val="4"/>
                <c:pt idx="0">
                  <c:v>Costa</c:v>
                </c:pt>
                <c:pt idx="1">
                  <c:v>Sierra</c:v>
                </c:pt>
                <c:pt idx="2">
                  <c:v>Selva</c:v>
                </c:pt>
                <c:pt idx="3">
                  <c:v>Nacional</c:v>
                </c:pt>
              </c:strCache>
            </c:strRef>
          </c:cat>
          <c:val>
            <c:numRef>
              <c:f>teat_inas!$E$46:$E$49</c:f>
              <c:numCache>
                <c:formatCode>0.0%</c:formatCode>
                <c:ptCount val="4"/>
                <c:pt idx="0">
                  <c:v>4.2739254684308434E-2</c:v>
                </c:pt>
                <c:pt idx="1">
                  <c:v>0.17884586176098771</c:v>
                </c:pt>
                <c:pt idx="2">
                  <c:v>0.17848444811678271</c:v>
                </c:pt>
                <c:pt idx="3">
                  <c:v>9.977003106036457E-2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DD-4C68-A936-08AE3EE24307}"/>
            </c:ext>
          </c:extLst>
        </c:ser>
        <c:ser>
          <c:idx val="3"/>
          <c:order val="3"/>
          <c:tx>
            <c:strRef>
              <c:f>teat_inas!$F$45</c:f>
              <c:strCache>
                <c:ptCount val="1"/>
                <c:pt idx="0">
                  <c:v>Falta de dinero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teat_inas!$B$46:$B$49</c:f>
              <c:strCache>
                <c:ptCount val="4"/>
                <c:pt idx="0">
                  <c:v>Costa</c:v>
                </c:pt>
                <c:pt idx="1">
                  <c:v>Sierra</c:v>
                </c:pt>
                <c:pt idx="2">
                  <c:v>Selva</c:v>
                </c:pt>
                <c:pt idx="3">
                  <c:v>Nacional</c:v>
                </c:pt>
              </c:strCache>
            </c:strRef>
          </c:cat>
          <c:val>
            <c:numRef>
              <c:f>teat_inas!$F$46:$F$49</c:f>
              <c:numCache>
                <c:formatCode>0.0%</c:formatCode>
                <c:ptCount val="4"/>
                <c:pt idx="0">
                  <c:v>0.11096443811498205</c:v>
                </c:pt>
                <c:pt idx="1">
                  <c:v>6.6257366741454576E-2</c:v>
                </c:pt>
                <c:pt idx="2">
                  <c:v>9.0380601324898058E-2</c:v>
                </c:pt>
                <c:pt idx="3">
                  <c:v>9.4956621004300051E-2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DD-4C68-A936-08AE3EE24307}"/>
            </c:ext>
          </c:extLst>
        </c:ser>
        <c:ser>
          <c:idx val="4"/>
          <c:order val="4"/>
          <c:tx>
            <c:strRef>
              <c:f>teat_inas!$G$45</c:f>
              <c:strCache>
                <c:ptCount val="1"/>
                <c:pt idx="0">
                  <c:v>No tiene información oportuna</c:v>
                </c:pt>
              </c:strCache>
            </c:strRef>
          </c:tx>
          <c:spPr>
            <a:solidFill>
              <a:schemeClr val="accent1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teat_inas!$B$46:$B$49</c:f>
              <c:strCache>
                <c:ptCount val="4"/>
                <c:pt idx="0">
                  <c:v>Costa</c:v>
                </c:pt>
                <c:pt idx="1">
                  <c:v>Sierra</c:v>
                </c:pt>
                <c:pt idx="2">
                  <c:v>Selva</c:v>
                </c:pt>
                <c:pt idx="3">
                  <c:v>Nacional</c:v>
                </c:pt>
              </c:strCache>
            </c:strRef>
          </c:cat>
          <c:val>
            <c:numRef>
              <c:f>teat_inas!$G$46:$G$49</c:f>
              <c:numCache>
                <c:formatCode>0.0%</c:formatCode>
                <c:ptCount val="4"/>
                <c:pt idx="0">
                  <c:v>2.6902562458323714E-2</c:v>
                </c:pt>
                <c:pt idx="1">
                  <c:v>2.724611680254484E-2</c:v>
                </c:pt>
                <c:pt idx="2">
                  <c:v>2.5373449735563897E-2</c:v>
                </c:pt>
                <c:pt idx="3">
                  <c:v>2.683402413584603E-2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DD-4C68-A936-08AE3EE24307}"/>
            </c:ext>
          </c:extLst>
        </c:ser>
        <c:ser>
          <c:idx val="5"/>
          <c:order val="5"/>
          <c:tx>
            <c:strRef>
              <c:f>teat_inas!$H$45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teat_inas!$B$46:$B$49</c:f>
              <c:strCache>
                <c:ptCount val="4"/>
                <c:pt idx="0">
                  <c:v>Costa</c:v>
                </c:pt>
                <c:pt idx="1">
                  <c:v>Sierra</c:v>
                </c:pt>
                <c:pt idx="2">
                  <c:v>Selva</c:v>
                </c:pt>
                <c:pt idx="3">
                  <c:v>Nacional</c:v>
                </c:pt>
              </c:strCache>
            </c:strRef>
          </c:cat>
          <c:val>
            <c:numRef>
              <c:f>teat_inas!$H$46:$H$49</c:f>
              <c:numCache>
                <c:formatCode>0.0%</c:formatCode>
                <c:ptCount val="4"/>
                <c:pt idx="0">
                  <c:v>0.11359139743500329</c:v>
                </c:pt>
                <c:pt idx="1">
                  <c:v>7.2053461831661725E-2</c:v>
                </c:pt>
                <c:pt idx="2">
                  <c:v>4.0756495870823063E-2</c:v>
                </c:pt>
                <c:pt idx="3">
                  <c:v>9.2620816648590329E-2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4DD-4C68-A936-08AE3EE2430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2006591552"/>
        <c:axId val="-2006591008"/>
      </c:barChart>
      <c:catAx>
        <c:axId val="-2006591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2006591008"/>
        <c:crosses val="autoZero"/>
        <c:auto val="1"/>
        <c:lblAlgn val="ctr"/>
        <c:lblOffset val="100"/>
        <c:noMultiLvlLbl val="0"/>
      </c:catAx>
      <c:valAx>
        <c:axId val="-2006591008"/>
        <c:scaling>
          <c:orientation val="minMax"/>
          <c:max val="1"/>
        </c:scaling>
        <c:delete val="1"/>
        <c:axPos val="b"/>
        <c:numFmt formatCode="0.0%" sourceLinked="1"/>
        <c:majorTickMark val="none"/>
        <c:minorTickMark val="none"/>
        <c:tickLblPos val="nextTo"/>
        <c:crossAx val="-2006591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asistido a un espectáculo de teatro, según área </a:t>
            </a:r>
          </a:p>
          <a:p>
            <a:pPr>
              <a:defRPr sz="1000" b="1" i="1"/>
            </a:pPr>
            <a:r>
              <a:rPr lang="en-US" sz="1000" b="1" i="1"/>
              <a:t>(2016-2022)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teat_ur!$C$6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teat_ur!$B$7:$B$13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teat_ur!$C$7:$C$13</c:f>
              <c:numCache>
                <c:formatCode>0.0%</c:formatCode>
                <c:ptCount val="7"/>
                <c:pt idx="0">
                  <c:v>2.8875130184013695E-2</c:v>
                </c:pt>
                <c:pt idx="1">
                  <c:v>3.3105850366451493E-2</c:v>
                </c:pt>
                <c:pt idx="2">
                  <c:v>3.4377449552063975E-2</c:v>
                </c:pt>
                <c:pt idx="3">
                  <c:v>4.2969756347012562E-2</c:v>
                </c:pt>
                <c:pt idx="4">
                  <c:v>4.3675305549963038E-2</c:v>
                </c:pt>
                <c:pt idx="5">
                  <c:v>1.1898197726832538E-2</c:v>
                </c:pt>
                <c:pt idx="6">
                  <c:v>2.8403910895783913E-2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68-4BD2-9AF1-C7493B51B70A}"/>
            </c:ext>
          </c:extLst>
        </c:ser>
        <c:ser>
          <c:idx val="0"/>
          <c:order val="1"/>
          <c:tx>
            <c:strRef>
              <c:f>teat_ur!$D$6</c:f>
              <c:strCache>
                <c:ptCount val="1"/>
                <c:pt idx="0">
                  <c:v>Urbano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teat_ur!$B$7:$B$13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teat_ur!$D$7:$D$13</c:f>
              <c:numCache>
                <c:formatCode>0.0%</c:formatCode>
                <c:ptCount val="7"/>
                <c:pt idx="0">
                  <c:v>0.10371847509092134</c:v>
                </c:pt>
                <c:pt idx="1">
                  <c:v>0.10894452546702429</c:v>
                </c:pt>
                <c:pt idx="2">
                  <c:v>0.11160923945892315</c:v>
                </c:pt>
                <c:pt idx="3">
                  <c:v>0.11087412953361782</c:v>
                </c:pt>
                <c:pt idx="4">
                  <c:v>8.6178335124965089E-2</c:v>
                </c:pt>
                <c:pt idx="5">
                  <c:v>2.1672219082223165E-2</c:v>
                </c:pt>
                <c:pt idx="6">
                  <c:v>4.9933298890135584E-2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68-4BD2-9AF1-C7493B51B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371727184"/>
        <c:axId val="-371730448"/>
      </c:barChart>
      <c:catAx>
        <c:axId val="-371727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371730448"/>
        <c:crosses val="autoZero"/>
        <c:auto val="1"/>
        <c:lblAlgn val="ctr"/>
        <c:lblOffset val="100"/>
        <c:noMultiLvlLbl val="0"/>
      </c:catAx>
      <c:valAx>
        <c:axId val="-37173044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371727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asistido a un espectáculo de teatro, según región natural (2016-2022)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2.8758205455042506E-2"/>
          <c:y val="0.34817204301075272"/>
          <c:w val="0.94248358908991503"/>
          <c:h val="0.448468038269409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teat_css!$C$6</c:f>
              <c:strCache>
                <c:ptCount val="1"/>
                <c:pt idx="0">
                  <c:v>Costa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0915058512758187E-2"/>
                  <c:y val="8.60215053763440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46-4A46-A486-233ED5BF989E}"/>
                </c:ext>
              </c:extLst>
            </c:dLbl>
            <c:dLbl>
              <c:idx val="1"/>
              <c:layout>
                <c:manualLayout>
                  <c:x val="-2.091505851275821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46-4A46-A486-233ED5BF989E}"/>
                </c:ext>
              </c:extLst>
            </c:dLbl>
            <c:dLbl>
              <c:idx val="2"/>
              <c:layout>
                <c:manualLayout>
                  <c:x val="-2.0915058512758187E-2"/>
                  <c:y val="8.60215053763440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46-4A46-A486-233ED5BF989E}"/>
                </c:ext>
              </c:extLst>
            </c:dLbl>
            <c:dLbl>
              <c:idx val="3"/>
              <c:layout>
                <c:manualLayout>
                  <c:x val="-1.3071911570473866E-2"/>
                  <c:y val="4.30107526881716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46-4A46-A486-233ED5BF989E}"/>
                </c:ext>
              </c:extLst>
            </c:dLbl>
            <c:dLbl>
              <c:idx val="4"/>
              <c:layout>
                <c:manualLayout>
                  <c:x val="-2.0915058512758187E-2"/>
                  <c:y val="8.60215053763433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46-4A46-A486-233ED5BF989E}"/>
                </c:ext>
              </c:extLst>
            </c:dLbl>
            <c:dLbl>
              <c:idx val="5"/>
              <c:layout>
                <c:manualLayout>
                  <c:x val="-1.5211238590073888E-2"/>
                  <c:y val="4.2333559112313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46-4A46-A486-233ED5BF98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teat_css!$B$7:$B$13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teat_css!$C$7:$C$13</c:f>
              <c:numCache>
                <c:formatCode>0.0%</c:formatCode>
                <c:ptCount val="7"/>
                <c:pt idx="0">
                  <c:v>0.10461173691719725</c:v>
                </c:pt>
                <c:pt idx="1">
                  <c:v>0.10882548514765439</c:v>
                </c:pt>
                <c:pt idx="2">
                  <c:v>0.10831520708210639</c:v>
                </c:pt>
                <c:pt idx="3">
                  <c:v>0.10361736025289434</c:v>
                </c:pt>
                <c:pt idx="4">
                  <c:v>8.1667752834392024E-2</c:v>
                </c:pt>
                <c:pt idx="5">
                  <c:v>1.9882072095334529E-2</c:v>
                </c:pt>
                <c:pt idx="6">
                  <c:v>3.9851063266169169E-2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E46-4A46-A486-233ED5BF989E}"/>
            </c:ext>
          </c:extLst>
        </c:ser>
        <c:ser>
          <c:idx val="0"/>
          <c:order val="1"/>
          <c:tx>
            <c:strRef>
              <c:f>teat_css!$D$6</c:f>
              <c:strCache>
                <c:ptCount val="1"/>
                <c:pt idx="0">
                  <c:v>Sierra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5.070412863357963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46-4A46-A486-233ED5BF98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teat_css!$B$7:$B$13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teat_css!$D$7:$D$13</c:f>
              <c:numCache>
                <c:formatCode>0.0%</c:formatCode>
                <c:ptCount val="7"/>
                <c:pt idx="0">
                  <c:v>6.254309766135438E-2</c:v>
                </c:pt>
                <c:pt idx="1">
                  <c:v>6.911092694784772E-2</c:v>
                </c:pt>
                <c:pt idx="2">
                  <c:v>7.7036025885636308E-2</c:v>
                </c:pt>
                <c:pt idx="3">
                  <c:v>9.0708323670364702E-2</c:v>
                </c:pt>
                <c:pt idx="4">
                  <c:v>7.2461489620377573E-2</c:v>
                </c:pt>
                <c:pt idx="5">
                  <c:v>1.6986787140154232E-2</c:v>
                </c:pt>
                <c:pt idx="6">
                  <c:v>4.5819020267645401E-2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E46-4A46-A486-233ED5BF989E}"/>
            </c:ext>
          </c:extLst>
        </c:ser>
        <c:ser>
          <c:idx val="2"/>
          <c:order val="2"/>
          <c:tx>
            <c:strRef>
              <c:f>teat_css!$E$6</c:f>
              <c:strCache>
                <c:ptCount val="1"/>
                <c:pt idx="0">
                  <c:v>Selva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3071911570473866E-2"/>
                  <c:y val="-1.72043010752688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E46-4A46-A486-233ED5BF989E}"/>
                </c:ext>
              </c:extLst>
            </c:dLbl>
            <c:dLbl>
              <c:idx val="1"/>
              <c:layout>
                <c:manualLayout>
                  <c:x val="1.8300676198663414E-2"/>
                  <c:y val="-4.30107526881724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E46-4A46-A486-233ED5BF989E}"/>
                </c:ext>
              </c:extLst>
            </c:dLbl>
            <c:dLbl>
              <c:idx val="2"/>
              <c:layout>
                <c:manualLayout>
                  <c:x val="2.3529440826852863E-2"/>
                  <c:y val="8.60215053763436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E46-4A46-A486-233ED5BF989E}"/>
                </c:ext>
              </c:extLst>
            </c:dLbl>
            <c:dLbl>
              <c:idx val="3"/>
              <c:layout>
                <c:manualLayout>
                  <c:x val="1.0694977935719049E-2"/>
                  <c:y val="8.39904479490557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E46-4A46-A486-233ED5BF989E}"/>
                </c:ext>
              </c:extLst>
            </c:dLbl>
            <c:dLbl>
              <c:idx val="4"/>
              <c:layout>
                <c:manualLayout>
                  <c:x val="1.30719115704738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E46-4A46-A486-233ED5BF98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teat_css!$B$7:$B$13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teat_css!$E$7:$E$13</c:f>
              <c:numCache>
                <c:formatCode>0.0%</c:formatCode>
                <c:ptCount val="7"/>
                <c:pt idx="0">
                  <c:v>7.3653552711884521E-2</c:v>
                </c:pt>
                <c:pt idx="1">
                  <c:v>7.7785109493834048E-2</c:v>
                </c:pt>
                <c:pt idx="2">
                  <c:v>8.3650215789675464E-2</c:v>
                </c:pt>
                <c:pt idx="3">
                  <c:v>8.2456708789537175E-2</c:v>
                </c:pt>
                <c:pt idx="4">
                  <c:v>6.9910486776785019E-2</c:v>
                </c:pt>
                <c:pt idx="5">
                  <c:v>2.5814272845091094E-2</c:v>
                </c:pt>
                <c:pt idx="6">
                  <c:v>7.4280908951323735E-2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E46-4A46-A486-233ED5BF9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123290048"/>
        <c:axId val="-1123290592"/>
      </c:barChart>
      <c:catAx>
        <c:axId val="-1123290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23290592"/>
        <c:crosses val="autoZero"/>
        <c:auto val="1"/>
        <c:lblAlgn val="ctr"/>
        <c:lblOffset val="100"/>
        <c:noMultiLvlLbl val="0"/>
      </c:catAx>
      <c:valAx>
        <c:axId val="-112329059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123290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Población mayor de 14 años que durante los últimos 12 meses ha asistido a un espectáculo de teatro, según departamento (2022)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21739621526316844"/>
          <c:y val="0.13403181669052733"/>
          <c:w val="0.71899055318466887"/>
          <c:h val="0.8399265166428060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teat_dep!$B$5</c:f>
              <c:strCache>
                <c:ptCount val="1"/>
                <c:pt idx="0">
                  <c:v>Población mayor de 14 años que durante los últimos 12 meses ha asistido a un espectáculo de teatro, según departamento (2021-2022)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teat_dep!$B$7:$B$30</c:f>
              <c:strCache>
                <c:ptCount val="24"/>
                <c:pt idx="0">
                  <c:v>Lima</c:v>
                </c:pt>
                <c:pt idx="1">
                  <c:v>Piura</c:v>
                </c:pt>
                <c:pt idx="2">
                  <c:v>Loreto</c:v>
                </c:pt>
                <c:pt idx="3">
                  <c:v>Puno</c:v>
                </c:pt>
                <c:pt idx="4">
                  <c:v>Arequipa</c:v>
                </c:pt>
                <c:pt idx="5">
                  <c:v>Junín</c:v>
                </c:pt>
                <c:pt idx="6">
                  <c:v>San Martín</c:v>
                </c:pt>
                <c:pt idx="7">
                  <c:v>Cusco</c:v>
                </c:pt>
                <c:pt idx="8">
                  <c:v>La Libertad</c:v>
                </c:pt>
                <c:pt idx="9">
                  <c:v>Callao</c:v>
                </c:pt>
                <c:pt idx="10">
                  <c:v>Huancavelica</c:v>
                </c:pt>
                <c:pt idx="11">
                  <c:v>Ancash</c:v>
                </c:pt>
                <c:pt idx="12">
                  <c:v>Tacna</c:v>
                </c:pt>
                <c:pt idx="13">
                  <c:v>Ayacucho</c:v>
                </c:pt>
                <c:pt idx="14">
                  <c:v>Apurimac</c:v>
                </c:pt>
                <c:pt idx="15">
                  <c:v>Cajamarca</c:v>
                </c:pt>
                <c:pt idx="16">
                  <c:v>Ica</c:v>
                </c:pt>
                <c:pt idx="17">
                  <c:v>Huánuco</c:v>
                </c:pt>
                <c:pt idx="18">
                  <c:v>Pasco</c:v>
                </c:pt>
                <c:pt idx="19">
                  <c:v>Lambayeque</c:v>
                </c:pt>
                <c:pt idx="20">
                  <c:v>Ucayali</c:v>
                </c:pt>
                <c:pt idx="21">
                  <c:v>Amazonas</c:v>
                </c:pt>
                <c:pt idx="22">
                  <c:v>Moquegua</c:v>
                </c:pt>
                <c:pt idx="23">
                  <c:v>Madre de Dios</c:v>
                </c:pt>
              </c:strCache>
            </c:strRef>
          </c:cat>
          <c:val>
            <c:numRef>
              <c:f>teat_dep!$D$7:$D$30</c:f>
              <c:numCache>
                <c:formatCode>#,##0</c:formatCode>
                <c:ptCount val="24"/>
                <c:pt idx="0">
                  <c:v>305132.375</c:v>
                </c:pt>
                <c:pt idx="1">
                  <c:v>180438.75</c:v>
                </c:pt>
                <c:pt idx="2">
                  <c:v>131639.421875</c:v>
                </c:pt>
                <c:pt idx="3">
                  <c:v>121198.71875</c:v>
                </c:pt>
                <c:pt idx="4">
                  <c:v>83226.6953125</c:v>
                </c:pt>
                <c:pt idx="5">
                  <c:v>59589.02734375</c:v>
                </c:pt>
                <c:pt idx="6">
                  <c:v>47308.60546875</c:v>
                </c:pt>
                <c:pt idx="7">
                  <c:v>45149.59375</c:v>
                </c:pt>
                <c:pt idx="8">
                  <c:v>39706.62109375</c:v>
                </c:pt>
                <c:pt idx="9">
                  <c:v>39609.1328125</c:v>
                </c:pt>
                <c:pt idx="10">
                  <c:v>27287.53515625</c:v>
                </c:pt>
                <c:pt idx="11">
                  <c:v>23025.7578125</c:v>
                </c:pt>
                <c:pt idx="12">
                  <c:v>16659.501953125</c:v>
                </c:pt>
                <c:pt idx="13">
                  <c:v>14780.744140625</c:v>
                </c:pt>
                <c:pt idx="14">
                  <c:v>10292.482421875</c:v>
                </c:pt>
                <c:pt idx="15">
                  <c:v>10088.318359375</c:v>
                </c:pt>
                <c:pt idx="16">
                  <c:v>6974.6611328125</c:v>
                </c:pt>
                <c:pt idx="17">
                  <c:v>6835.01318359375</c:v>
                </c:pt>
                <c:pt idx="18">
                  <c:v>6159.4853515625</c:v>
                </c:pt>
                <c:pt idx="19">
                  <c:v>5423.28857421875</c:v>
                </c:pt>
                <c:pt idx="20">
                  <c:v>5206.01904296875</c:v>
                </c:pt>
                <c:pt idx="21">
                  <c:v>4205.21484375</c:v>
                </c:pt>
                <c:pt idx="22">
                  <c:v>3124.028564453125</c:v>
                </c:pt>
                <c:pt idx="23">
                  <c:v>3112.86767578125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19-40E5-B881-7650E84F054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-1123291136"/>
        <c:axId val="-1123285152"/>
      </c:barChart>
      <c:catAx>
        <c:axId val="-11232911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23285152"/>
        <c:crosses val="autoZero"/>
        <c:auto val="1"/>
        <c:lblAlgn val="ctr"/>
        <c:lblOffset val="100"/>
        <c:noMultiLvlLbl val="0"/>
      </c:catAx>
      <c:valAx>
        <c:axId val="-1123285152"/>
        <c:scaling>
          <c:orientation val="minMax"/>
        </c:scaling>
        <c:delete val="1"/>
        <c:axPos val="t"/>
        <c:numFmt formatCode="#,##0" sourceLinked="1"/>
        <c:majorTickMark val="none"/>
        <c:minorTickMark val="none"/>
        <c:tickLblPos val="nextTo"/>
        <c:crossAx val="-1123291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a asistido a un espectáculo de teatro, según sexo (2021-2022)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3.0374775151651011E-2"/>
          <c:y val="0.41900173548340441"/>
          <c:w val="0.93925044969669802"/>
          <c:h val="0.45596328760921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teat_carac!$D$6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teat_carac!$D$7:$D$8</c:f>
              <c:numCache>
                <c:formatCode>0.0%</c:formatCode>
                <c:ptCount val="2"/>
                <c:pt idx="0">
                  <c:v>1.943617247846845E-2</c:v>
                </c:pt>
                <c:pt idx="1">
                  <c:v>1.9922961818706838E-2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AE-48DF-A0CF-88F00FD9D2C3}"/>
            </c:ext>
          </c:extLst>
        </c:ser>
        <c:ser>
          <c:idx val="1"/>
          <c:order val="1"/>
          <c:tx>
            <c:strRef>
              <c:f>teat_carac!$E$6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teat_carac!$B$7:$B$8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teat_carac!$E$7:$E$8</c:f>
              <c:numCache>
                <c:formatCode>0.0%</c:formatCode>
                <c:ptCount val="2"/>
                <c:pt idx="0">
                  <c:v>4.8544623473545427E-2</c:v>
                </c:pt>
                <c:pt idx="1">
                  <c:v>4.3114545039217717E-2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AE-48DF-A0CF-88F00FD9D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123287328"/>
        <c:axId val="-1123289504"/>
      </c:barChart>
      <c:catAx>
        <c:axId val="-1123287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23289504"/>
        <c:crosses val="autoZero"/>
        <c:auto val="1"/>
        <c:lblAlgn val="ctr"/>
        <c:lblOffset val="100"/>
        <c:noMultiLvlLbl val="0"/>
      </c:catAx>
      <c:valAx>
        <c:axId val="-1123289504"/>
        <c:scaling>
          <c:orientation val="minMax"/>
          <c:min val="0"/>
        </c:scaling>
        <c:delete val="1"/>
        <c:axPos val="l"/>
        <c:numFmt formatCode="0.0%" sourceLinked="1"/>
        <c:majorTickMark val="out"/>
        <c:minorTickMark val="none"/>
        <c:tickLblPos val="nextTo"/>
        <c:crossAx val="-1123287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asistido a un espectáculo de teatro, según edad (2021-2022)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teat_carac!$D$19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teat_carac!$D$20:$D$23</c:f>
              <c:numCache>
                <c:formatCode>0.0%</c:formatCode>
                <c:ptCount val="4"/>
                <c:pt idx="0">
                  <c:v>2.9641431454769624E-2</c:v>
                </c:pt>
                <c:pt idx="1">
                  <c:v>3.1748884181524294E-2</c:v>
                </c:pt>
                <c:pt idx="2">
                  <c:v>1.8794144876196871E-2</c:v>
                </c:pt>
                <c:pt idx="3">
                  <c:v>5.8640738400178756E-3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C2-4267-A787-475431B8A5F2}"/>
            </c:ext>
          </c:extLst>
        </c:ser>
        <c:ser>
          <c:idx val="1"/>
          <c:order val="1"/>
          <c:tx>
            <c:strRef>
              <c:f>teat_carac!$E$19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teat_carac!$B$20:$B$23</c:f>
              <c:strCache>
                <c:ptCount val="4"/>
                <c:pt idx="0">
                  <c:v>De 14 a 17 años</c:v>
                </c:pt>
                <c:pt idx="1">
                  <c:v>De 18 a 29 años</c:v>
                </c:pt>
                <c:pt idx="2">
                  <c:v>De 30 a 59 años</c:v>
                </c:pt>
                <c:pt idx="3">
                  <c:v>De 60 a más años</c:v>
                </c:pt>
              </c:strCache>
            </c:strRef>
          </c:cat>
          <c:val>
            <c:numRef>
              <c:f>teat_carac!$E$20:$E$23</c:f>
              <c:numCache>
                <c:formatCode>0.0%</c:formatCode>
                <c:ptCount val="4"/>
                <c:pt idx="0">
                  <c:v>8.6180278483984019E-2</c:v>
                </c:pt>
                <c:pt idx="1">
                  <c:v>7.7215053834237324E-2</c:v>
                </c:pt>
                <c:pt idx="2">
                  <c:v>3.5540501292525901E-2</c:v>
                </c:pt>
                <c:pt idx="3">
                  <c:v>2.0625979673743706E-2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C2-4267-A787-475431B8A5F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123288960"/>
        <c:axId val="-1123288416"/>
      </c:barChart>
      <c:catAx>
        <c:axId val="-1123288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23288416"/>
        <c:crosses val="autoZero"/>
        <c:auto val="1"/>
        <c:lblAlgn val="ctr"/>
        <c:lblOffset val="100"/>
        <c:noMultiLvlLbl val="0"/>
      </c:catAx>
      <c:valAx>
        <c:axId val="-1123288416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123288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asistido a un espectáculo de teatro, según nivel educativo (2021-2022)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teat_carac!$D$33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102426727684973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EB-4539-988A-301F180DD890}"/>
                </c:ext>
              </c:extLst>
            </c:dLbl>
            <c:dLbl>
              <c:idx val="1"/>
              <c:layout>
                <c:manualLayout>
                  <c:x val="1.929246773448703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EB-4539-988A-301F180DD890}"/>
                </c:ext>
              </c:extLst>
            </c:dLbl>
            <c:dLbl>
              <c:idx val="3"/>
              <c:layout>
                <c:manualLayout>
                  <c:x val="8.2682004576372994E-3"/>
                  <c:y val="4.552847626944767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EB-4539-988A-301F180DD890}"/>
                </c:ext>
              </c:extLst>
            </c:dLbl>
            <c:dLbl>
              <c:idx val="4"/>
              <c:layout>
                <c:manualLayout>
                  <c:x val="1.6536400915274599E-2"/>
                  <c:y val="-8.346790893224596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EB-4539-988A-301F180DD890}"/>
                </c:ext>
              </c:extLst>
            </c:dLbl>
            <c:dLbl>
              <c:idx val="5"/>
              <c:layout>
                <c:manualLayout>
                  <c:x val="1.102426727684963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EB-4539-988A-301F180DD8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teat_carac!$D$34:$D$39</c:f>
              <c:numCache>
                <c:formatCode>0.0%</c:formatCode>
                <c:ptCount val="6"/>
                <c:pt idx="0">
                  <c:v>1.3816069524733195E-3</c:v>
                </c:pt>
                <c:pt idx="1">
                  <c:v>5.2037396481249085E-3</c:v>
                </c:pt>
                <c:pt idx="2">
                  <c:v>1.5648020843911731E-2</c:v>
                </c:pt>
                <c:pt idx="3">
                  <c:v>2.2753065619108781E-2</c:v>
                </c:pt>
                <c:pt idx="4">
                  <c:v>4.2460629822966077E-2</c:v>
                </c:pt>
                <c:pt idx="5">
                  <c:v>8.3268823118323607E-2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44-42C4-B7FC-5BC7531419B8}"/>
            </c:ext>
          </c:extLst>
        </c:ser>
        <c:ser>
          <c:idx val="1"/>
          <c:order val="1"/>
          <c:tx>
            <c:strRef>
              <c:f>teat_carac!$E$33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teat_carac!$B$34:$B$39</c:f>
              <c:strCache>
                <c:ptCount val="6"/>
                <c:pt idx="0">
                  <c:v>Sin nivel</c:v>
                </c:pt>
                <c:pt idx="1">
                  <c:v>Educación primaria</c:v>
                </c:pt>
                <c:pt idx="2">
                  <c:v>Educación secundaria</c:v>
                </c:pt>
                <c:pt idx="3">
                  <c:v>Superior no universitaria</c:v>
                </c:pt>
                <c:pt idx="4">
                  <c:v>Superior universitaria</c:v>
                </c:pt>
                <c:pt idx="5">
                  <c:v>Posgrado</c:v>
                </c:pt>
              </c:strCache>
            </c:strRef>
          </c:cat>
          <c:val>
            <c:numRef>
              <c:f>teat_carac!$E$34:$E$39</c:f>
              <c:numCache>
                <c:formatCode>0.0%</c:formatCode>
                <c:ptCount val="6"/>
                <c:pt idx="0">
                  <c:v>1.3264294976165008E-2</c:v>
                </c:pt>
                <c:pt idx="1">
                  <c:v>2.0146821035430366E-2</c:v>
                </c:pt>
                <c:pt idx="2">
                  <c:v>4.6628241339707756E-2</c:v>
                </c:pt>
                <c:pt idx="3">
                  <c:v>4.3983375256969541E-2</c:v>
                </c:pt>
                <c:pt idx="4">
                  <c:v>7.6998151497510783E-2</c:v>
                </c:pt>
                <c:pt idx="5">
                  <c:v>7.6872642595321741E-2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44-42C4-B7FC-5BC7531419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123287872"/>
        <c:axId val="-1123286784"/>
      </c:barChart>
      <c:catAx>
        <c:axId val="-1123287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23286784"/>
        <c:crosses val="autoZero"/>
        <c:auto val="1"/>
        <c:lblAlgn val="ctr"/>
        <c:lblOffset val="100"/>
        <c:noMultiLvlLbl val="0"/>
      </c:catAx>
      <c:valAx>
        <c:axId val="-1123286784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123287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asistido a un espectáculo de teatro, según lengua materna</a:t>
            </a:r>
            <a:r>
              <a:rPr lang="en-US" sz="1000" b="1" i="1" baseline="0"/>
              <a:t> </a:t>
            </a:r>
            <a:r>
              <a:rPr lang="en-US" sz="1000" b="1" i="1"/>
              <a:t>(2021-2022)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teat_carac!$D$48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teat_carac!$D$49:$D$52</c:f>
              <c:numCache>
                <c:formatCode>0.0%</c:formatCode>
                <c:ptCount val="4"/>
                <c:pt idx="0">
                  <c:v>2.1404572133937705E-2</c:v>
                </c:pt>
                <c:pt idx="1">
                  <c:v>9.4876330207784298E-3</c:v>
                </c:pt>
                <c:pt idx="2">
                  <c:v>3.1526628435509622E-2</c:v>
                </c:pt>
                <c:pt idx="3">
                  <c:v>6.4657767972615531E-3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5C-4597-846D-A8B970FD92A7}"/>
            </c:ext>
          </c:extLst>
        </c:ser>
        <c:ser>
          <c:idx val="1"/>
          <c:order val="1"/>
          <c:tx>
            <c:strRef>
              <c:f>teat_carac!$E$48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teat_carac!$B$49:$B$52</c:f>
              <c:strCache>
                <c:ptCount val="4"/>
                <c:pt idx="0">
                  <c:v>Castellano</c:v>
                </c:pt>
                <c:pt idx="1">
                  <c:v>Quechua</c:v>
                </c:pt>
                <c:pt idx="2">
                  <c:v>Aimara</c:v>
                </c:pt>
                <c:pt idx="3">
                  <c:v>Otras lenguas</c:v>
                </c:pt>
              </c:strCache>
            </c:strRef>
          </c:cat>
          <c:val>
            <c:numRef>
              <c:f>teat_carac!$E$49:$E$52</c:f>
              <c:numCache>
                <c:formatCode>0.0%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4.5705565597081312E-2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5C-4597-846D-A8B970FD92A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123286240"/>
        <c:axId val="-1123285696"/>
      </c:barChart>
      <c:catAx>
        <c:axId val="-1123286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23285696"/>
        <c:crosses val="autoZero"/>
        <c:auto val="1"/>
        <c:lblAlgn val="ctr"/>
        <c:lblOffset val="100"/>
        <c:noMultiLvlLbl val="0"/>
      </c:catAx>
      <c:valAx>
        <c:axId val="-1123285696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123286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asistido a un espectáculo de teatro, según estrato socioeconómico (2021-2022)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teat_carac!$D$62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teat_carac!$D$63:$D$67</c:f>
              <c:numCache>
                <c:formatCode>0.0%</c:formatCode>
                <c:ptCount val="5"/>
                <c:pt idx="0">
                  <c:v>3.6091791995682562E-2</c:v>
                </c:pt>
                <c:pt idx="1">
                  <c:v>2.5488046591318675E-2</c:v>
                </c:pt>
                <c:pt idx="2">
                  <c:v>1.9244919846107961E-2</c:v>
                </c:pt>
                <c:pt idx="3">
                  <c:v>2.1293826359073561E-2</c:v>
                </c:pt>
                <c:pt idx="4">
                  <c:v>1.3666894860202207E-2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CB-4529-9347-0C5E8DE197AE}"/>
            </c:ext>
          </c:extLst>
        </c:ser>
        <c:ser>
          <c:idx val="1"/>
          <c:order val="1"/>
          <c:tx>
            <c:strRef>
              <c:f>teat_carac!$E$62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teat_carac!$B$63:$B$67</c:f>
              <c:strCache>
                <c:ptCount val="5"/>
                <c:pt idx="0">
                  <c:v>Estrato A más alto</c:v>
                </c:pt>
                <c:pt idx="1">
                  <c:v>Estrato B</c:v>
                </c:pt>
                <c:pt idx="2">
                  <c:v>Estrato C</c:v>
                </c:pt>
                <c:pt idx="3">
                  <c:v>Estrato D</c:v>
                </c:pt>
                <c:pt idx="4">
                  <c:v>Estrato E más bajo</c:v>
                </c:pt>
              </c:strCache>
            </c:strRef>
          </c:cat>
          <c:val>
            <c:numRef>
              <c:f>teat_carac!$E$63:$E$67</c:f>
              <c:numCache>
                <c:formatCode>0.0%</c:formatCode>
                <c:ptCount val="5"/>
                <c:pt idx="0">
                  <c:v>5.9848070202027523E-2</c:v>
                </c:pt>
                <c:pt idx="1">
                  <c:v>5.3694153418463557E-2</c:v>
                </c:pt>
                <c:pt idx="2">
                  <c:v>4.6001870833303538E-2</c:v>
                </c:pt>
                <c:pt idx="3">
                  <c:v>4.8729226456944406E-2</c:v>
                </c:pt>
                <c:pt idx="4">
                  <c:v>4.8119970841511768E-2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CB-4529-9347-0C5E8DE197A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123292224"/>
        <c:axId val="-1123291680"/>
      </c:barChart>
      <c:catAx>
        <c:axId val="-1123292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23291680"/>
        <c:crosses val="autoZero"/>
        <c:auto val="1"/>
        <c:lblAlgn val="ctr"/>
        <c:lblOffset val="100"/>
        <c:noMultiLvlLbl val="0"/>
      </c:catAx>
      <c:valAx>
        <c:axId val="-112329168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123292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1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16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17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image" Target="../media/image1.png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716248</xdr:colOff>
      <xdr:row>4</xdr:row>
      <xdr:rowOff>222703</xdr:rowOff>
    </xdr:from>
    <xdr:to>
      <xdr:col>12</xdr:col>
      <xdr:colOff>117226</xdr:colOff>
      <xdr:row>18</xdr:row>
      <xdr:rowOff>169003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247650</xdr:colOff>
      <xdr:row>0</xdr:row>
      <xdr:rowOff>166554</xdr:rowOff>
    </xdr:from>
    <xdr:to>
      <xdr:col>3</xdr:col>
      <xdr:colOff>994319</xdr:colOff>
      <xdr:row>3</xdr:row>
      <xdr:rowOff>44925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47650" y="166554"/>
          <a:ext cx="3011305" cy="4338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499303</xdr:colOff>
      <xdr:row>3</xdr:row>
      <xdr:rowOff>112538</xdr:rowOff>
    </xdr:from>
    <xdr:to>
      <xdr:col>9</xdr:col>
      <xdr:colOff>696951</xdr:colOff>
      <xdr:row>18</xdr:row>
      <xdr:rowOff>141761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8965</xdr:colOff>
      <xdr:row>1</xdr:row>
      <xdr:rowOff>0</xdr:rowOff>
    </xdr:from>
    <xdr:to>
      <xdr:col>3</xdr:col>
      <xdr:colOff>896619</xdr:colOff>
      <xdr:row>3</xdr:row>
      <xdr:rowOff>82121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68941" y="179294"/>
          <a:ext cx="3021254" cy="4407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391725</xdr:colOff>
      <xdr:row>2</xdr:row>
      <xdr:rowOff>148398</xdr:rowOff>
    </xdr:from>
    <xdr:to>
      <xdr:col>11</xdr:col>
      <xdr:colOff>503445</xdr:colOff>
      <xdr:row>18</xdr:row>
      <xdr:rowOff>28495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206189</xdr:colOff>
      <xdr:row>0</xdr:row>
      <xdr:rowOff>143436</xdr:rowOff>
    </xdr:from>
    <xdr:to>
      <xdr:col>3</xdr:col>
      <xdr:colOff>960745</xdr:colOff>
      <xdr:row>3</xdr:row>
      <xdr:rowOff>58378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06189" y="143436"/>
          <a:ext cx="3022627" cy="4528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1</xdr:row>
      <xdr:rowOff>15240</xdr:rowOff>
    </xdr:from>
    <xdr:to>
      <xdr:col>3</xdr:col>
      <xdr:colOff>922907</xdr:colOff>
      <xdr:row>3</xdr:row>
      <xdr:rowOff>87510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81940" y="198120"/>
          <a:ext cx="3018407" cy="438030"/>
        </a:xfrm>
        <a:prstGeom prst="rect">
          <a:avLst/>
        </a:prstGeom>
      </xdr:spPr>
    </xdr:pic>
    <xdr:clientData/>
  </xdr:twoCellAnchor>
  <xdr:twoCellAnchor>
    <xdr:from>
      <xdr:col>4</xdr:col>
      <xdr:colOff>784860</xdr:colOff>
      <xdr:row>4</xdr:row>
      <xdr:rowOff>129540</xdr:rowOff>
    </xdr:from>
    <xdr:to>
      <xdr:col>10</xdr:col>
      <xdr:colOff>22860</xdr:colOff>
      <xdr:row>30</xdr:row>
      <xdr:rowOff>175260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10</xdr:col>
      <xdr:colOff>396252</xdr:colOff>
      <xdr:row>13</xdr:row>
      <xdr:rowOff>111744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17</xdr:row>
      <xdr:rowOff>0</xdr:rowOff>
    </xdr:from>
    <xdr:to>
      <xdr:col>10</xdr:col>
      <xdr:colOff>396252</xdr:colOff>
      <xdr:row>26</xdr:row>
      <xdr:rowOff>100892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31</xdr:row>
      <xdr:rowOff>0</xdr:rowOff>
    </xdr:from>
    <xdr:to>
      <xdr:col>10</xdr:col>
      <xdr:colOff>399267</xdr:colOff>
      <xdr:row>40</xdr:row>
      <xdr:rowOff>131372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46</xdr:row>
      <xdr:rowOff>0</xdr:rowOff>
    </xdr:from>
    <xdr:to>
      <xdr:col>10</xdr:col>
      <xdr:colOff>396252</xdr:colOff>
      <xdr:row>55</xdr:row>
      <xdr:rowOff>161851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60</xdr:row>
      <xdr:rowOff>72677</xdr:rowOff>
    </xdr:from>
    <xdr:to>
      <xdr:col>10</xdr:col>
      <xdr:colOff>396252</xdr:colOff>
      <xdr:row>69</xdr:row>
      <xdr:rowOff>167473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246846</xdr:colOff>
      <xdr:row>1</xdr:row>
      <xdr:rowOff>32196</xdr:rowOff>
    </xdr:from>
    <xdr:to>
      <xdr:col>3</xdr:col>
      <xdr:colOff>19133</xdr:colOff>
      <xdr:row>3</xdr:row>
      <xdr:rowOff>104466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46846" y="214647"/>
          <a:ext cx="3024202" cy="43717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634734</xdr:colOff>
      <xdr:row>3</xdr:row>
      <xdr:rowOff>15447</xdr:rowOff>
    </xdr:from>
    <xdr:to>
      <xdr:col>15</xdr:col>
      <xdr:colOff>717178</xdr:colOff>
      <xdr:row>19</xdr:row>
      <xdr:rowOff>167287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630089</xdr:colOff>
      <xdr:row>22</xdr:row>
      <xdr:rowOff>959</xdr:rowOff>
    </xdr:from>
    <xdr:to>
      <xdr:col>15</xdr:col>
      <xdr:colOff>728133</xdr:colOff>
      <xdr:row>39</xdr:row>
      <xdr:rowOff>17929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35860</xdr:colOff>
      <xdr:row>0</xdr:row>
      <xdr:rowOff>143435</xdr:rowOff>
    </xdr:from>
    <xdr:to>
      <xdr:col>5</xdr:col>
      <xdr:colOff>575263</xdr:colOff>
      <xdr:row>3</xdr:row>
      <xdr:rowOff>58377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95836" y="143435"/>
          <a:ext cx="3022627" cy="4528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343541</xdr:colOff>
      <xdr:row>4</xdr:row>
      <xdr:rowOff>10164</xdr:rowOff>
    </xdr:from>
    <xdr:to>
      <xdr:col>14</xdr:col>
      <xdr:colOff>188258</xdr:colOff>
      <xdr:row>19</xdr:row>
      <xdr:rowOff>117180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340659</xdr:colOff>
      <xdr:row>21</xdr:row>
      <xdr:rowOff>63073</xdr:rowOff>
    </xdr:from>
    <xdr:to>
      <xdr:col>14</xdr:col>
      <xdr:colOff>197223</xdr:colOff>
      <xdr:row>36</xdr:row>
      <xdr:rowOff>49465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224117</xdr:colOff>
      <xdr:row>0</xdr:row>
      <xdr:rowOff>170330</xdr:rowOff>
    </xdr:from>
    <xdr:to>
      <xdr:col>4</xdr:col>
      <xdr:colOff>466789</xdr:colOff>
      <xdr:row>3</xdr:row>
      <xdr:rowOff>85272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4117" y="170330"/>
          <a:ext cx="3022627" cy="4528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774492</xdr:colOff>
      <xdr:row>1</xdr:row>
      <xdr:rowOff>87442</xdr:rowOff>
    </xdr:from>
    <xdr:to>
      <xdr:col>3</xdr:col>
      <xdr:colOff>479737</xdr:colOff>
      <xdr:row>3</xdr:row>
      <xdr:rowOff>176270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9069CF-6FAC-4287-8C77-53C2F19520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56332" y="270322"/>
          <a:ext cx="3042805" cy="454588"/>
        </a:xfrm>
        <a:prstGeom prst="rect">
          <a:avLst/>
        </a:prstGeom>
      </xdr:spPr>
    </xdr:pic>
    <xdr:clientData/>
  </xdr:twoCellAnchor>
  <xdr:twoCellAnchor>
    <xdr:from>
      <xdr:col>11</xdr:col>
      <xdr:colOff>1</xdr:colOff>
      <xdr:row>11</xdr:row>
      <xdr:rowOff>152399</xdr:rowOff>
    </xdr:from>
    <xdr:to>
      <xdr:col>16</xdr:col>
      <xdr:colOff>195943</xdr:colOff>
      <xdr:row>23</xdr:row>
      <xdr:rowOff>65315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AF055A9-B7A6-476E-A1FF-775BCC409F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16</xdr:col>
      <xdr:colOff>693890</xdr:colOff>
      <xdr:row>20</xdr:row>
      <xdr:rowOff>91516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25</xdr:row>
      <xdr:rowOff>0</xdr:rowOff>
    </xdr:from>
    <xdr:to>
      <xdr:col>16</xdr:col>
      <xdr:colOff>693890</xdr:colOff>
      <xdr:row>39</xdr:row>
      <xdr:rowOff>99890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15240</xdr:colOff>
      <xdr:row>43</xdr:row>
      <xdr:rowOff>30480</xdr:rowOff>
    </xdr:from>
    <xdr:to>
      <xdr:col>16</xdr:col>
      <xdr:colOff>709130</xdr:colOff>
      <xdr:row>57</xdr:row>
      <xdr:rowOff>147117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36286</xdr:colOff>
      <xdr:row>0</xdr:row>
      <xdr:rowOff>145143</xdr:rowOff>
    </xdr:from>
    <xdr:to>
      <xdr:col>4</xdr:col>
      <xdr:colOff>736627</xdr:colOff>
      <xdr:row>3</xdr:row>
      <xdr:rowOff>53681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90286" y="145143"/>
          <a:ext cx="3022627" cy="452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M15"/>
  <sheetViews>
    <sheetView showGridLines="0" tabSelected="1" zoomScaleNormal="100" workbookViewId="0">
      <selection activeCell="D18" sqref="D18"/>
    </sheetView>
  </sheetViews>
  <sheetFormatPr baseColWidth="10" defaultRowHeight="14.4" x14ac:dyDescent="0.3"/>
  <cols>
    <col min="1" max="1" width="3.77734375" customWidth="1"/>
    <col min="2" max="4" width="14.6640625" customWidth="1"/>
    <col min="5" max="6" width="14.6640625" hidden="1" customWidth="1"/>
    <col min="7" max="7" width="19.33203125" customWidth="1"/>
  </cols>
  <sheetData>
    <row r="5" spans="2:13" ht="45" customHeight="1" x14ac:dyDescent="0.3">
      <c r="B5" s="82" t="s">
        <v>97</v>
      </c>
      <c r="C5" s="82"/>
      <c r="D5" s="82"/>
      <c r="E5" s="82"/>
      <c r="F5" s="82"/>
    </row>
    <row r="6" spans="2:13" x14ac:dyDescent="0.3">
      <c r="B6" s="83" t="s">
        <v>0</v>
      </c>
      <c r="C6" s="85" t="s">
        <v>60</v>
      </c>
      <c r="D6" s="86"/>
      <c r="E6" s="87"/>
      <c r="F6" s="83" t="s">
        <v>61</v>
      </c>
    </row>
    <row r="7" spans="2:13" x14ac:dyDescent="0.3">
      <c r="B7" s="84"/>
      <c r="C7" s="49" t="s">
        <v>96</v>
      </c>
      <c r="D7" s="18" t="s">
        <v>62</v>
      </c>
      <c r="E7" s="54" t="s">
        <v>63</v>
      </c>
      <c r="F7" s="84"/>
    </row>
    <row r="8" spans="2:13" x14ac:dyDescent="0.3">
      <c r="B8" s="10">
        <v>2016</v>
      </c>
      <c r="C8" s="58">
        <v>2074968.5</v>
      </c>
      <c r="D8" s="55">
        <v>8.80287264261915E-2</v>
      </c>
      <c r="E8" s="13" t="s">
        <v>64</v>
      </c>
      <c r="F8" s="13">
        <v>0.91197127357380847</v>
      </c>
    </row>
    <row r="9" spans="2:13" x14ac:dyDescent="0.3">
      <c r="B9" s="11">
        <v>2017</v>
      </c>
      <c r="C9" s="59">
        <v>2243958.5</v>
      </c>
      <c r="D9" s="56">
        <v>9.2932359501553749E-2</v>
      </c>
      <c r="E9" s="15">
        <v>8.1442200206894702E-2</v>
      </c>
      <c r="F9" s="15">
        <v>0.90706764049844624</v>
      </c>
    </row>
    <row r="10" spans="2:13" x14ac:dyDescent="0.3">
      <c r="B10" s="11">
        <v>2018</v>
      </c>
      <c r="C10" s="59">
        <v>2368411.75</v>
      </c>
      <c r="D10" s="56">
        <v>9.5810909058035701E-2</v>
      </c>
      <c r="E10" s="15">
        <v>5.5461475780412162E-2</v>
      </c>
      <c r="F10" s="15">
        <v>0.90418909094196431</v>
      </c>
    </row>
    <row r="11" spans="2:13" x14ac:dyDescent="0.3">
      <c r="B11" s="11">
        <v>2019</v>
      </c>
      <c r="C11" s="59">
        <v>2441673.5</v>
      </c>
      <c r="D11" s="56">
        <v>9.7177257550196613E-2</v>
      </c>
      <c r="E11" s="15">
        <v>3.0932860386290516E-2</v>
      </c>
      <c r="F11" s="15">
        <v>0.90282274244980343</v>
      </c>
    </row>
    <row r="12" spans="2:13" x14ac:dyDescent="0.3">
      <c r="B12" s="11">
        <v>2020</v>
      </c>
      <c r="C12" s="59">
        <v>1975876.125</v>
      </c>
      <c r="D12" s="56">
        <v>7.7489331243383114E-2</v>
      </c>
      <c r="E12" s="15">
        <v>-0.1907697220779109</v>
      </c>
      <c r="F12" s="15">
        <v>0.92251066875661691</v>
      </c>
      <c r="M12" t="s">
        <v>25</v>
      </c>
    </row>
    <row r="13" spans="2:13" x14ac:dyDescent="0.3">
      <c r="B13" s="3">
        <v>2021</v>
      </c>
      <c r="C13" s="78">
        <v>508013.5625</v>
      </c>
      <c r="D13" s="56">
        <v>1.9694963066981569E-2</v>
      </c>
      <c r="E13" s="16">
        <v>-0.74289199810033635</v>
      </c>
      <c r="F13" s="17">
        <v>0.9803050369330184</v>
      </c>
    </row>
    <row r="14" spans="2:13" x14ac:dyDescent="0.3">
      <c r="B14" s="4">
        <v>2022</v>
      </c>
      <c r="C14" s="77">
        <v>1198396.125</v>
      </c>
      <c r="D14" s="57">
        <v>4.5705565597081312E-2</v>
      </c>
      <c r="E14" s="25"/>
      <c r="F14" s="25"/>
    </row>
    <row r="15" spans="2:13" x14ac:dyDescent="0.3">
      <c r="B15" s="81" t="s">
        <v>24</v>
      </c>
      <c r="C15" s="81"/>
      <c r="D15" s="81"/>
      <c r="E15" s="81"/>
      <c r="F15" s="81"/>
    </row>
  </sheetData>
  <mergeCells count="5">
    <mergeCell ref="B15:F15"/>
    <mergeCell ref="B5:F5"/>
    <mergeCell ref="B6:B7"/>
    <mergeCell ref="C6:E6"/>
    <mergeCell ref="F6:F7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D14"/>
  <sheetViews>
    <sheetView showGridLines="0" zoomScaleNormal="100" workbookViewId="0">
      <selection activeCell="M11" sqref="M11"/>
    </sheetView>
  </sheetViews>
  <sheetFormatPr baseColWidth="10" defaultRowHeight="14.4" x14ac:dyDescent="0.3"/>
  <cols>
    <col min="1" max="1" width="3.77734375" customWidth="1"/>
    <col min="2" max="2" width="16.44140625" customWidth="1"/>
    <col min="3" max="4" width="14.6640625" customWidth="1"/>
    <col min="5" max="5" width="19.33203125" customWidth="1"/>
  </cols>
  <sheetData>
    <row r="5" spans="2:4" ht="40.799999999999997" customHeight="1" x14ac:dyDescent="0.3">
      <c r="B5" s="82" t="s">
        <v>98</v>
      </c>
      <c r="C5" s="82"/>
      <c r="D5" s="82"/>
    </row>
    <row r="6" spans="2:4" x14ac:dyDescent="0.3">
      <c r="B6" s="18" t="s">
        <v>0</v>
      </c>
      <c r="C6" s="18" t="s">
        <v>19</v>
      </c>
      <c r="D6" s="18" t="s">
        <v>1</v>
      </c>
    </row>
    <row r="7" spans="2:4" x14ac:dyDescent="0.3">
      <c r="B7" s="10">
        <v>2016</v>
      </c>
      <c r="C7" s="12">
        <v>2.8875130184013695E-2</v>
      </c>
      <c r="D7" s="12">
        <v>0.10371847509092134</v>
      </c>
    </row>
    <row r="8" spans="2:4" x14ac:dyDescent="0.3">
      <c r="B8" s="11">
        <v>2017</v>
      </c>
      <c r="C8" s="14">
        <v>3.3105850366451493E-2</v>
      </c>
      <c r="D8" s="14">
        <v>0.10894452546702429</v>
      </c>
    </row>
    <row r="9" spans="2:4" x14ac:dyDescent="0.3">
      <c r="B9" s="11">
        <v>2018</v>
      </c>
      <c r="C9" s="14">
        <v>3.4377449552063975E-2</v>
      </c>
      <c r="D9" s="14">
        <v>0.11160923945892315</v>
      </c>
    </row>
    <row r="10" spans="2:4" x14ac:dyDescent="0.3">
      <c r="B10" s="11">
        <v>2019</v>
      </c>
      <c r="C10" s="14">
        <v>4.2969756347012562E-2</v>
      </c>
      <c r="D10" s="14">
        <v>0.11087412953361782</v>
      </c>
    </row>
    <row r="11" spans="2:4" x14ac:dyDescent="0.3">
      <c r="B11" s="11">
        <v>2020</v>
      </c>
      <c r="C11" s="14">
        <v>4.3675305549963038E-2</v>
      </c>
      <c r="D11" s="14">
        <v>8.6178335124965089E-2</v>
      </c>
    </row>
    <row r="12" spans="2:4" x14ac:dyDescent="0.3">
      <c r="B12" s="11">
        <v>2021</v>
      </c>
      <c r="C12" s="14">
        <v>1.1898197726832538E-2</v>
      </c>
      <c r="D12" s="14">
        <v>2.1672219082223165E-2</v>
      </c>
    </row>
    <row r="13" spans="2:4" x14ac:dyDescent="0.3">
      <c r="B13" s="4">
        <v>2022</v>
      </c>
      <c r="C13" s="16">
        <v>2.8403910895783913E-2</v>
      </c>
      <c r="D13" s="16">
        <v>4.9933298890135584E-2</v>
      </c>
    </row>
    <row r="14" spans="2:4" x14ac:dyDescent="0.3">
      <c r="B14" s="81" t="s">
        <v>24</v>
      </c>
      <c r="C14" s="81"/>
      <c r="D14" s="81"/>
    </row>
  </sheetData>
  <mergeCells count="2">
    <mergeCell ref="B14:D14"/>
    <mergeCell ref="B5:D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:E14"/>
  <sheetViews>
    <sheetView showGridLines="0" zoomScaleNormal="100" workbookViewId="0">
      <selection activeCell="D16" sqref="D16"/>
    </sheetView>
  </sheetViews>
  <sheetFormatPr baseColWidth="10" defaultRowHeight="14.4" x14ac:dyDescent="0.3"/>
  <cols>
    <col min="1" max="1" width="3.77734375" customWidth="1"/>
    <col min="2" max="5" width="14.6640625" customWidth="1"/>
    <col min="6" max="6" width="19.33203125" customWidth="1"/>
  </cols>
  <sheetData>
    <row r="5" spans="2:5" ht="45" customHeight="1" x14ac:dyDescent="0.3">
      <c r="B5" s="82" t="s">
        <v>99</v>
      </c>
      <c r="C5" s="82"/>
      <c r="D5" s="82"/>
      <c r="E5" s="82"/>
    </row>
    <row r="6" spans="2:5" x14ac:dyDescent="0.3">
      <c r="B6" s="18" t="s">
        <v>0</v>
      </c>
      <c r="C6" s="18" t="s">
        <v>21</v>
      </c>
      <c r="D6" s="18" t="s">
        <v>23</v>
      </c>
      <c r="E6" s="18" t="s">
        <v>22</v>
      </c>
    </row>
    <row r="7" spans="2:5" x14ac:dyDescent="0.3">
      <c r="B7" s="2">
        <v>2016</v>
      </c>
      <c r="C7" s="19">
        <v>0.10461173691719725</v>
      </c>
      <c r="D7" s="12">
        <v>6.254309766135438E-2</v>
      </c>
      <c r="E7" s="12">
        <v>7.3653552711884521E-2</v>
      </c>
    </row>
    <row r="8" spans="2:5" x14ac:dyDescent="0.3">
      <c r="B8" s="3">
        <v>2017</v>
      </c>
      <c r="C8" s="20">
        <v>0.10882548514765439</v>
      </c>
      <c r="D8" s="14">
        <v>6.911092694784772E-2</v>
      </c>
      <c r="E8" s="14">
        <v>7.7785109493834048E-2</v>
      </c>
    </row>
    <row r="9" spans="2:5" x14ac:dyDescent="0.3">
      <c r="B9" s="3">
        <v>2018</v>
      </c>
      <c r="C9" s="20">
        <v>0.10831520708210639</v>
      </c>
      <c r="D9" s="14">
        <v>7.7036025885636308E-2</v>
      </c>
      <c r="E9" s="14">
        <v>8.3650215789675464E-2</v>
      </c>
    </row>
    <row r="10" spans="2:5" x14ac:dyDescent="0.3">
      <c r="B10" s="3">
        <v>2019</v>
      </c>
      <c r="C10" s="20">
        <v>0.10361736025289434</v>
      </c>
      <c r="D10" s="14">
        <v>9.0708323670364702E-2</v>
      </c>
      <c r="E10" s="14">
        <v>8.2456708789537175E-2</v>
      </c>
    </row>
    <row r="11" spans="2:5" x14ac:dyDescent="0.3">
      <c r="B11" s="3">
        <v>2020</v>
      </c>
      <c r="C11" s="14">
        <v>8.1667752834392024E-2</v>
      </c>
      <c r="D11" s="14">
        <v>7.2461489620377573E-2</v>
      </c>
      <c r="E11" s="14">
        <v>6.9910486776785019E-2</v>
      </c>
    </row>
    <row r="12" spans="2:5" x14ac:dyDescent="0.3">
      <c r="B12" s="3">
        <v>2021</v>
      </c>
      <c r="C12" s="14">
        <v>1.9882072095334529E-2</v>
      </c>
      <c r="D12" s="14">
        <v>1.6986787140154232E-2</v>
      </c>
      <c r="E12" s="14">
        <v>2.5814272845091094E-2</v>
      </c>
    </row>
    <row r="13" spans="2:5" x14ac:dyDescent="0.3">
      <c r="B13" s="4">
        <v>2022</v>
      </c>
      <c r="C13" s="16">
        <v>3.9851063266169169E-2</v>
      </c>
      <c r="D13" s="16">
        <v>4.5819020267645401E-2</v>
      </c>
      <c r="E13" s="16">
        <v>7.4280908951323735E-2</v>
      </c>
    </row>
    <row r="14" spans="2:5" x14ac:dyDescent="0.3">
      <c r="B14" s="88" t="s">
        <v>24</v>
      </c>
      <c r="C14" s="88"/>
      <c r="D14" s="88"/>
      <c r="E14" s="88"/>
    </row>
  </sheetData>
  <mergeCells count="2">
    <mergeCell ref="B14:E14"/>
    <mergeCell ref="B5:E5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5:D32"/>
  <sheetViews>
    <sheetView showGridLines="0" topLeftCell="A4" workbookViewId="0">
      <selection activeCell="M11" sqref="M11"/>
    </sheetView>
  </sheetViews>
  <sheetFormatPr baseColWidth="10" defaultRowHeight="14.4" x14ac:dyDescent="0.3"/>
  <cols>
    <col min="1" max="1" width="3.77734375" customWidth="1"/>
    <col min="2" max="4" width="15.44140625" customWidth="1"/>
  </cols>
  <sheetData>
    <row r="5" spans="2:4" ht="58.8" customHeight="1" x14ac:dyDescent="0.3">
      <c r="B5" s="89" t="s">
        <v>100</v>
      </c>
      <c r="C5" s="89"/>
      <c r="D5" s="89"/>
    </row>
    <row r="6" spans="2:4" x14ac:dyDescent="0.3">
      <c r="B6" s="62" t="s">
        <v>65</v>
      </c>
      <c r="C6" s="60">
        <v>2021</v>
      </c>
      <c r="D6" s="61">
        <v>2022</v>
      </c>
    </row>
    <row r="7" spans="2:4" x14ac:dyDescent="0.3">
      <c r="B7" s="63" t="s">
        <v>80</v>
      </c>
      <c r="C7" s="65">
        <v>226283.640625</v>
      </c>
      <c r="D7" s="66">
        <v>305132.375</v>
      </c>
    </row>
    <row r="8" spans="2:4" x14ac:dyDescent="0.3">
      <c r="B8" s="63" t="s">
        <v>85</v>
      </c>
      <c r="C8" s="67">
        <v>27265.42578125</v>
      </c>
      <c r="D8" s="68">
        <v>180438.75</v>
      </c>
    </row>
    <row r="9" spans="2:4" x14ac:dyDescent="0.3">
      <c r="B9" s="63" t="s">
        <v>81</v>
      </c>
      <c r="C9" s="67">
        <v>50634.171875</v>
      </c>
      <c r="D9" s="68">
        <v>131639.421875</v>
      </c>
    </row>
    <row r="10" spans="2:4" x14ac:dyDescent="0.3">
      <c r="B10" s="63" t="s">
        <v>86</v>
      </c>
      <c r="C10" s="67">
        <v>66571.7109375</v>
      </c>
      <c r="D10" s="68">
        <v>121198.71875</v>
      </c>
    </row>
    <row r="11" spans="2:4" x14ac:dyDescent="0.3">
      <c r="B11" s="63" t="s">
        <v>69</v>
      </c>
      <c r="C11" s="67">
        <v>19775.615234375</v>
      </c>
      <c r="D11" s="68">
        <v>83226.6953125</v>
      </c>
    </row>
    <row r="12" spans="2:4" x14ac:dyDescent="0.3">
      <c r="B12" s="63" t="s">
        <v>77</v>
      </c>
      <c r="C12" s="67">
        <v>17297.525390625</v>
      </c>
      <c r="D12" s="68">
        <v>59589.02734375</v>
      </c>
    </row>
    <row r="13" spans="2:4" x14ac:dyDescent="0.3">
      <c r="B13" s="63" t="s">
        <v>87</v>
      </c>
      <c r="C13" s="67">
        <v>12701.302734375</v>
      </c>
      <c r="D13" s="68">
        <v>47308.60546875</v>
      </c>
    </row>
    <row r="14" spans="2:4" x14ac:dyDescent="0.3">
      <c r="B14" s="63" t="s">
        <v>73</v>
      </c>
      <c r="C14" s="67">
        <v>22676.48046875</v>
      </c>
      <c r="D14" s="68">
        <v>45149.59375</v>
      </c>
    </row>
    <row r="15" spans="2:4" x14ac:dyDescent="0.3">
      <c r="B15" s="63" t="s">
        <v>78</v>
      </c>
      <c r="C15" s="67">
        <v>12291.0830078125</v>
      </c>
      <c r="D15" s="68">
        <v>39706.62109375</v>
      </c>
    </row>
    <row r="16" spans="2:4" x14ac:dyDescent="0.3">
      <c r="B16" s="63" t="s">
        <v>72</v>
      </c>
      <c r="C16" s="67">
        <v>15949.7392578125</v>
      </c>
      <c r="D16" s="68">
        <v>39609.1328125</v>
      </c>
    </row>
    <row r="17" spans="2:4" x14ac:dyDescent="0.3">
      <c r="B17" s="63" t="s">
        <v>74</v>
      </c>
      <c r="C17" s="67">
        <v>7966.576171875</v>
      </c>
      <c r="D17" s="68">
        <v>27287.53515625</v>
      </c>
    </row>
    <row r="18" spans="2:4" x14ac:dyDescent="0.3">
      <c r="B18" s="63" t="s">
        <v>67</v>
      </c>
      <c r="C18" s="67">
        <v>2485.078125</v>
      </c>
      <c r="D18" s="68">
        <v>23025.7578125</v>
      </c>
    </row>
    <row r="19" spans="2:4" x14ac:dyDescent="0.3">
      <c r="B19" s="63" t="s">
        <v>88</v>
      </c>
      <c r="C19" s="67">
        <v>5189.96240234375</v>
      </c>
      <c r="D19" s="68">
        <v>16659.501953125</v>
      </c>
    </row>
    <row r="20" spans="2:4" x14ac:dyDescent="0.3">
      <c r="B20" s="63" t="s">
        <v>70</v>
      </c>
      <c r="C20" s="67">
        <v>2543.966552734375</v>
      </c>
      <c r="D20" s="68">
        <v>14780.744140625</v>
      </c>
    </row>
    <row r="21" spans="2:4" x14ac:dyDescent="0.3">
      <c r="B21" s="63" t="s">
        <v>68</v>
      </c>
      <c r="C21" s="67">
        <v>455.06936645507813</v>
      </c>
      <c r="D21" s="68">
        <v>10292.482421875</v>
      </c>
    </row>
    <row r="22" spans="2:4" x14ac:dyDescent="0.3">
      <c r="B22" s="63" t="s">
        <v>71</v>
      </c>
      <c r="C22" s="67">
        <v>2277.6435546875</v>
      </c>
      <c r="D22" s="68">
        <v>10088.318359375</v>
      </c>
    </row>
    <row r="23" spans="2:4" x14ac:dyDescent="0.3">
      <c r="B23" s="63" t="s">
        <v>76</v>
      </c>
      <c r="C23" s="67">
        <v>1701.25341796875</v>
      </c>
      <c r="D23" s="68">
        <v>6974.6611328125</v>
      </c>
    </row>
    <row r="24" spans="2:4" x14ac:dyDescent="0.3">
      <c r="B24" s="63" t="s">
        <v>75</v>
      </c>
      <c r="C24" s="67">
        <v>2024.7388916015625</v>
      </c>
      <c r="D24" s="68">
        <v>6835.01318359375</v>
      </c>
    </row>
    <row r="25" spans="2:4" x14ac:dyDescent="0.3">
      <c r="B25" s="63" t="s">
        <v>84</v>
      </c>
      <c r="C25" s="67">
        <v>1405.1046142578125</v>
      </c>
      <c r="D25" s="68">
        <v>6159.4853515625</v>
      </c>
    </row>
    <row r="26" spans="2:4" x14ac:dyDescent="0.3">
      <c r="B26" s="63" t="s">
        <v>79</v>
      </c>
      <c r="C26" s="67" t="s">
        <v>64</v>
      </c>
      <c r="D26" s="68">
        <v>5423.28857421875</v>
      </c>
    </row>
    <row r="27" spans="2:4" x14ac:dyDescent="0.3">
      <c r="B27" s="63" t="s">
        <v>90</v>
      </c>
      <c r="C27" s="67">
        <v>4000.472900390625</v>
      </c>
      <c r="D27" s="68">
        <v>5206.01904296875</v>
      </c>
    </row>
    <row r="28" spans="2:4" x14ac:dyDescent="0.3">
      <c r="B28" s="63" t="s">
        <v>66</v>
      </c>
      <c r="C28" s="67" t="s">
        <v>64</v>
      </c>
      <c r="D28" s="68">
        <v>4205.21484375</v>
      </c>
    </row>
    <row r="29" spans="2:4" x14ac:dyDescent="0.3">
      <c r="B29" s="63" t="s">
        <v>83</v>
      </c>
      <c r="C29" s="67">
        <v>3284.66845703125</v>
      </c>
      <c r="D29" s="68">
        <v>3124.028564453125</v>
      </c>
    </row>
    <row r="30" spans="2:4" x14ac:dyDescent="0.3">
      <c r="B30" s="63" t="s">
        <v>82</v>
      </c>
      <c r="C30" s="67">
        <v>995.74407958984375</v>
      </c>
      <c r="D30" s="68">
        <v>3112.86767578125</v>
      </c>
    </row>
    <row r="31" spans="2:4" x14ac:dyDescent="0.3">
      <c r="B31" s="64" t="s">
        <v>89</v>
      </c>
      <c r="C31" s="69">
        <v>2138.49658203125</v>
      </c>
      <c r="D31" s="70">
        <v>2222.26611328125</v>
      </c>
    </row>
    <row r="32" spans="2:4" x14ac:dyDescent="0.3">
      <c r="B32" s="81" t="s">
        <v>24</v>
      </c>
      <c r="C32" s="81"/>
      <c r="D32" s="81"/>
    </row>
  </sheetData>
  <sortState xmlns:xlrd2="http://schemas.microsoft.com/office/spreadsheetml/2017/richdata2" ref="B7:D31">
    <sortCondition descending="1" ref="D7:D31"/>
  </sortState>
  <mergeCells count="2">
    <mergeCell ref="B5:D5"/>
    <mergeCell ref="B32:D3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E68"/>
  <sheetViews>
    <sheetView showGridLines="0" zoomScaleNormal="100" workbookViewId="0">
      <selection activeCell="F11" sqref="F11"/>
    </sheetView>
  </sheetViews>
  <sheetFormatPr baseColWidth="10" defaultRowHeight="14.4" x14ac:dyDescent="0.3"/>
  <cols>
    <col min="1" max="1" width="3.77734375" customWidth="1"/>
    <col min="2" max="2" width="27.6640625" style="1" customWidth="1"/>
    <col min="3" max="3" width="15.88671875" style="1" customWidth="1"/>
    <col min="4" max="7" width="14.6640625" customWidth="1"/>
    <col min="8" max="8" width="19.33203125" customWidth="1"/>
  </cols>
  <sheetData>
    <row r="5" spans="2:5" ht="46.2" customHeight="1" x14ac:dyDescent="0.3">
      <c r="B5" s="82" t="s">
        <v>101</v>
      </c>
      <c r="C5" s="82"/>
      <c r="D5" s="82"/>
      <c r="E5" s="76"/>
    </row>
    <row r="6" spans="2:5" x14ac:dyDescent="0.3">
      <c r="B6" s="21" t="s">
        <v>26</v>
      </c>
      <c r="C6" s="18">
        <v>2020</v>
      </c>
      <c r="D6" s="18">
        <v>2021</v>
      </c>
      <c r="E6" s="18">
        <v>2022</v>
      </c>
    </row>
    <row r="7" spans="2:5" x14ac:dyDescent="0.3">
      <c r="B7" s="6" t="s">
        <v>2</v>
      </c>
      <c r="C7" s="12">
        <v>7.7542296624033183E-2</v>
      </c>
      <c r="D7" s="12">
        <v>1.943617247846845E-2</v>
      </c>
      <c r="E7" s="14">
        <v>4.8544623473545427E-2</v>
      </c>
    </row>
    <row r="8" spans="2:5" x14ac:dyDescent="0.3">
      <c r="B8" s="8" t="s">
        <v>3</v>
      </c>
      <c r="C8" s="16">
        <v>7.7440248927696007E-2</v>
      </c>
      <c r="D8" s="16">
        <v>1.9922961818706838E-2</v>
      </c>
      <c r="E8" s="16">
        <v>4.3114545039217717E-2</v>
      </c>
    </row>
    <row r="9" spans="2:5" x14ac:dyDescent="0.3">
      <c r="B9" s="88" t="s">
        <v>24</v>
      </c>
      <c r="C9" s="88"/>
      <c r="D9" s="88"/>
      <c r="E9" s="75"/>
    </row>
    <row r="10" spans="2:5" x14ac:dyDescent="0.3">
      <c r="B10" s="5"/>
      <c r="C10" s="5"/>
      <c r="D10" s="5"/>
      <c r="E10" s="5"/>
    </row>
    <row r="11" spans="2:5" x14ac:dyDescent="0.3">
      <c r="B11" s="5"/>
      <c r="C11" s="5"/>
      <c r="D11" s="5"/>
      <c r="E11" s="5"/>
    </row>
    <row r="12" spans="2:5" x14ac:dyDescent="0.3">
      <c r="B12" s="5"/>
      <c r="C12" s="5"/>
      <c r="D12" s="5"/>
      <c r="E12" s="5"/>
    </row>
    <row r="13" spans="2:5" x14ac:dyDescent="0.3">
      <c r="B13" s="5"/>
      <c r="C13" s="5"/>
      <c r="D13" s="5"/>
      <c r="E13" s="5"/>
    </row>
    <row r="14" spans="2:5" x14ac:dyDescent="0.3">
      <c r="B14" s="5"/>
      <c r="C14" s="5"/>
      <c r="D14" s="5"/>
      <c r="E14" s="5"/>
    </row>
    <row r="15" spans="2:5" x14ac:dyDescent="0.3">
      <c r="B15" s="5"/>
      <c r="C15" s="5"/>
      <c r="D15" s="5"/>
      <c r="E15" s="5"/>
    </row>
    <row r="16" spans="2:5" x14ac:dyDescent="0.3">
      <c r="B16" s="5"/>
      <c r="C16" s="5"/>
      <c r="D16" s="5"/>
      <c r="E16" s="5"/>
    </row>
    <row r="17" spans="2:5" x14ac:dyDescent="0.3">
      <c r="B17" s="5"/>
      <c r="C17" s="5"/>
      <c r="D17" s="5"/>
      <c r="E17" s="5"/>
    </row>
    <row r="18" spans="2:5" ht="46.8" customHeight="1" x14ac:dyDescent="0.3">
      <c r="B18" s="82" t="s">
        <v>102</v>
      </c>
      <c r="C18" s="82"/>
      <c r="D18" s="82"/>
      <c r="E18" s="76"/>
    </row>
    <row r="19" spans="2:5" x14ac:dyDescent="0.3">
      <c r="B19" s="21" t="s">
        <v>27</v>
      </c>
      <c r="C19" s="18">
        <v>2020</v>
      </c>
      <c r="D19" s="18">
        <v>2021</v>
      </c>
      <c r="E19" s="18">
        <v>2022</v>
      </c>
    </row>
    <row r="20" spans="2:5" x14ac:dyDescent="0.3">
      <c r="B20" s="6" t="s">
        <v>45</v>
      </c>
      <c r="C20" s="12">
        <v>0.1210690446629106</v>
      </c>
      <c r="D20" s="12">
        <v>2.9641431454769624E-2</v>
      </c>
      <c r="E20" s="14">
        <v>8.6180278483984019E-2</v>
      </c>
    </row>
    <row r="21" spans="2:5" x14ac:dyDescent="0.3">
      <c r="B21" s="7" t="s">
        <v>46</v>
      </c>
      <c r="C21" s="14">
        <v>0.10766022911225738</v>
      </c>
      <c r="D21" s="14">
        <v>3.1748884181524294E-2</v>
      </c>
      <c r="E21" s="14">
        <v>7.7215053834237324E-2</v>
      </c>
    </row>
    <row r="22" spans="2:5" x14ac:dyDescent="0.3">
      <c r="B22" s="7" t="s">
        <v>47</v>
      </c>
      <c r="C22" s="14">
        <v>7.213835701332609E-2</v>
      </c>
      <c r="D22" s="14">
        <v>1.8794144876196871E-2</v>
      </c>
      <c r="E22" s="14">
        <v>3.5540501292525901E-2</v>
      </c>
    </row>
    <row r="23" spans="2:5" x14ac:dyDescent="0.3">
      <c r="B23" s="8" t="s">
        <v>48</v>
      </c>
      <c r="C23" s="16">
        <v>4.2317085780047718E-2</v>
      </c>
      <c r="D23" s="16">
        <v>5.8640738400178756E-3</v>
      </c>
      <c r="E23" s="16">
        <v>2.0625979673743706E-2</v>
      </c>
    </row>
    <row r="24" spans="2:5" x14ac:dyDescent="0.3">
      <c r="B24" s="88" t="s">
        <v>24</v>
      </c>
      <c r="C24" s="88"/>
      <c r="D24" s="88"/>
      <c r="E24" s="75"/>
    </row>
    <row r="25" spans="2:5" x14ac:dyDescent="0.3">
      <c r="B25" s="5"/>
      <c r="C25" s="5"/>
      <c r="D25" s="5"/>
      <c r="E25" s="5"/>
    </row>
    <row r="26" spans="2:5" x14ac:dyDescent="0.3">
      <c r="B26" s="5"/>
      <c r="C26" s="5"/>
      <c r="D26" s="5"/>
      <c r="E26" s="5"/>
    </row>
    <row r="27" spans="2:5" x14ac:dyDescent="0.3">
      <c r="B27" s="5"/>
      <c r="C27" s="5"/>
      <c r="D27" s="5"/>
      <c r="E27" s="5"/>
    </row>
    <row r="28" spans="2:5" x14ac:dyDescent="0.3">
      <c r="B28" s="5"/>
      <c r="C28" s="5"/>
      <c r="D28" s="5"/>
      <c r="E28" s="5"/>
    </row>
    <row r="29" spans="2:5" x14ac:dyDescent="0.3">
      <c r="B29" s="5"/>
      <c r="C29" s="5"/>
      <c r="D29" s="5"/>
      <c r="E29" s="5"/>
    </row>
    <row r="30" spans="2:5" x14ac:dyDescent="0.3">
      <c r="B30" s="5"/>
      <c r="C30" s="5"/>
      <c r="D30" s="5"/>
      <c r="E30" s="5"/>
    </row>
    <row r="31" spans="2:5" x14ac:dyDescent="0.3">
      <c r="B31" s="5"/>
      <c r="C31" s="5"/>
      <c r="D31" s="5"/>
      <c r="E31" s="5"/>
    </row>
    <row r="32" spans="2:5" ht="44.4" customHeight="1" x14ac:dyDescent="0.3">
      <c r="B32" s="82" t="s">
        <v>103</v>
      </c>
      <c r="C32" s="82"/>
      <c r="D32" s="82"/>
      <c r="E32" s="76"/>
    </row>
    <row r="33" spans="2:5" x14ac:dyDescent="0.3">
      <c r="B33" s="21" t="s">
        <v>20</v>
      </c>
      <c r="C33" s="18">
        <v>2020</v>
      </c>
      <c r="D33" s="18">
        <v>2021</v>
      </c>
      <c r="E33" s="18">
        <v>2022</v>
      </c>
    </row>
    <row r="34" spans="2:5" x14ac:dyDescent="0.3">
      <c r="B34" s="6" t="s">
        <v>11</v>
      </c>
      <c r="C34" s="12">
        <v>1.1820348520401307E-2</v>
      </c>
      <c r="D34" s="12">
        <v>1.3816069524733195E-3</v>
      </c>
      <c r="E34" s="14">
        <v>1.3264294976165008E-2</v>
      </c>
    </row>
    <row r="35" spans="2:5" x14ac:dyDescent="0.3">
      <c r="B35" s="7" t="s">
        <v>8</v>
      </c>
      <c r="C35" s="14">
        <v>2.1930017493257146E-2</v>
      </c>
      <c r="D35" s="14">
        <v>5.2037396481249085E-3</v>
      </c>
      <c r="E35" s="14">
        <v>2.0146821035430366E-2</v>
      </c>
    </row>
    <row r="36" spans="2:5" x14ac:dyDescent="0.3">
      <c r="B36" s="7" t="s">
        <v>9</v>
      </c>
      <c r="C36" s="14">
        <v>6.6048145659393917E-2</v>
      </c>
      <c r="D36" s="14">
        <v>1.5648020843911731E-2</v>
      </c>
      <c r="E36" s="14">
        <v>4.6628241339707756E-2</v>
      </c>
    </row>
    <row r="37" spans="2:5" x14ac:dyDescent="0.3">
      <c r="B37" s="7" t="s">
        <v>12</v>
      </c>
      <c r="C37" s="14">
        <v>9.4090678043871806E-2</v>
      </c>
      <c r="D37" s="14">
        <v>2.2753065619108781E-2</v>
      </c>
      <c r="E37" s="14">
        <v>4.3983375256969541E-2</v>
      </c>
    </row>
    <row r="38" spans="2:5" x14ac:dyDescent="0.3">
      <c r="B38" s="7" t="s">
        <v>13</v>
      </c>
      <c r="C38" s="14">
        <v>0.15105793836911882</v>
      </c>
      <c r="D38" s="14">
        <v>4.2460629822966077E-2</v>
      </c>
      <c r="E38" s="14">
        <v>7.6998151497510783E-2</v>
      </c>
    </row>
    <row r="39" spans="2:5" x14ac:dyDescent="0.3">
      <c r="B39" s="8" t="s">
        <v>10</v>
      </c>
      <c r="C39" s="22">
        <v>0.28101184628366299</v>
      </c>
      <c r="D39" s="22">
        <v>8.3268823118323607E-2</v>
      </c>
      <c r="E39" s="22">
        <v>7.6872642595321741E-2</v>
      </c>
    </row>
    <row r="40" spans="2:5" x14ac:dyDescent="0.3">
      <c r="B40" s="88" t="s">
        <v>24</v>
      </c>
      <c r="C40" s="88"/>
      <c r="D40" s="88"/>
      <c r="E40" s="75"/>
    </row>
    <row r="41" spans="2:5" x14ac:dyDescent="0.3">
      <c r="B41" s="5"/>
      <c r="C41" s="5"/>
      <c r="D41" s="5"/>
      <c r="E41" s="5"/>
    </row>
    <row r="42" spans="2:5" x14ac:dyDescent="0.3">
      <c r="B42" s="5"/>
      <c r="C42" s="5"/>
      <c r="D42" s="5"/>
      <c r="E42" s="5"/>
    </row>
    <row r="43" spans="2:5" x14ac:dyDescent="0.3">
      <c r="B43" s="5"/>
      <c r="C43" s="5"/>
      <c r="D43" s="5"/>
      <c r="E43" s="5"/>
    </row>
    <row r="44" spans="2:5" x14ac:dyDescent="0.3">
      <c r="B44" s="5"/>
      <c r="C44" s="5"/>
      <c r="D44" s="5"/>
      <c r="E44" s="5"/>
    </row>
    <row r="45" spans="2:5" x14ac:dyDescent="0.3">
      <c r="B45" s="5"/>
      <c r="C45" s="5"/>
      <c r="D45" s="5"/>
      <c r="E45" s="5"/>
    </row>
    <row r="46" spans="2:5" x14ac:dyDescent="0.3">
      <c r="B46" s="5"/>
      <c r="C46" s="5"/>
      <c r="D46" s="5"/>
      <c r="E46" s="5"/>
    </row>
    <row r="47" spans="2:5" ht="42" customHeight="1" x14ac:dyDescent="0.3">
      <c r="B47" s="82" t="s">
        <v>104</v>
      </c>
      <c r="C47" s="82"/>
      <c r="D47" s="82"/>
      <c r="E47" s="76"/>
    </row>
    <row r="48" spans="2:5" x14ac:dyDescent="0.3">
      <c r="B48" s="21" t="s">
        <v>4</v>
      </c>
      <c r="C48" s="18">
        <v>2020</v>
      </c>
      <c r="D48" s="18">
        <v>2021</v>
      </c>
      <c r="E48" s="18">
        <v>2022</v>
      </c>
    </row>
    <row r="49" spans="2:5" x14ac:dyDescent="0.3">
      <c r="B49" s="6" t="s">
        <v>5</v>
      </c>
      <c r="C49" s="12">
        <v>8.441449461708754E-2</v>
      </c>
      <c r="D49" s="12">
        <v>2.1404572133937705E-2</v>
      </c>
      <c r="E49" s="14" t="s">
        <v>64</v>
      </c>
    </row>
    <row r="50" spans="2:5" x14ac:dyDescent="0.3">
      <c r="B50" s="7" t="s">
        <v>7</v>
      </c>
      <c r="C50" s="14">
        <v>4.6959734082362189E-2</v>
      </c>
      <c r="D50" s="14">
        <v>9.4876330207784298E-3</v>
      </c>
      <c r="E50" s="14" t="s">
        <v>64</v>
      </c>
    </row>
    <row r="51" spans="2:5" x14ac:dyDescent="0.3">
      <c r="B51" s="7" t="s">
        <v>49</v>
      </c>
      <c r="C51" s="14">
        <v>4.4209636005032457E-2</v>
      </c>
      <c r="D51" s="14">
        <v>3.1526628435509622E-2</v>
      </c>
      <c r="E51" s="14" t="s">
        <v>64</v>
      </c>
    </row>
    <row r="52" spans="2:5" x14ac:dyDescent="0.3">
      <c r="B52" s="8" t="s">
        <v>6</v>
      </c>
      <c r="C52" s="16">
        <v>1.6438906135421198E-2</v>
      </c>
      <c r="D52" s="16">
        <v>6.4657767972615531E-3</v>
      </c>
      <c r="E52" s="16">
        <v>4.5705565597081312E-2</v>
      </c>
    </row>
    <row r="53" spans="2:5" x14ac:dyDescent="0.3">
      <c r="B53" s="88" t="s">
        <v>24</v>
      </c>
      <c r="C53" s="88"/>
      <c r="D53" s="88"/>
      <c r="E53" s="75"/>
    </row>
    <row r="54" spans="2:5" x14ac:dyDescent="0.3">
      <c r="B54" s="5"/>
      <c r="C54" s="5"/>
      <c r="D54" s="5"/>
      <c r="E54" s="5"/>
    </row>
    <row r="55" spans="2:5" x14ac:dyDescent="0.3">
      <c r="B55" s="5"/>
      <c r="C55" s="5"/>
      <c r="D55" s="5"/>
      <c r="E55" s="5"/>
    </row>
    <row r="56" spans="2:5" x14ac:dyDescent="0.3">
      <c r="B56" s="5"/>
      <c r="C56" s="5"/>
      <c r="D56" s="5"/>
      <c r="E56" s="5"/>
    </row>
    <row r="57" spans="2:5" x14ac:dyDescent="0.3">
      <c r="B57" s="5"/>
      <c r="C57" s="5"/>
      <c r="D57" s="5"/>
      <c r="E57" s="5"/>
    </row>
    <row r="58" spans="2:5" x14ac:dyDescent="0.3">
      <c r="B58" s="5"/>
      <c r="C58" s="5"/>
      <c r="D58" s="5"/>
      <c r="E58" s="5"/>
    </row>
    <row r="59" spans="2:5" x14ac:dyDescent="0.3">
      <c r="B59" s="5"/>
      <c r="C59" s="5"/>
      <c r="D59" s="5"/>
      <c r="E59" s="5"/>
    </row>
    <row r="60" spans="2:5" x14ac:dyDescent="0.3">
      <c r="B60" s="5"/>
      <c r="C60" s="5"/>
      <c r="D60" s="5"/>
      <c r="E60" s="5"/>
    </row>
    <row r="61" spans="2:5" ht="47.4" customHeight="1" x14ac:dyDescent="0.3">
      <c r="B61" s="82" t="s">
        <v>105</v>
      </c>
      <c r="C61" s="82"/>
      <c r="D61" s="82"/>
      <c r="E61" s="76"/>
    </row>
    <row r="62" spans="2:5" x14ac:dyDescent="0.3">
      <c r="B62" s="21" t="s">
        <v>28</v>
      </c>
      <c r="C62" s="18">
        <v>2020</v>
      </c>
      <c r="D62" s="18">
        <v>2021</v>
      </c>
      <c r="E62" s="18">
        <v>2022</v>
      </c>
    </row>
    <row r="63" spans="2:5" x14ac:dyDescent="0.3">
      <c r="B63" s="6" t="s">
        <v>14</v>
      </c>
      <c r="C63" s="12">
        <v>0.17385256466860211</v>
      </c>
      <c r="D63" s="12">
        <v>3.6091791995682562E-2</v>
      </c>
      <c r="E63" s="14">
        <v>5.9848070202027523E-2</v>
      </c>
    </row>
    <row r="64" spans="2:5" x14ac:dyDescent="0.3">
      <c r="B64" s="7" t="s">
        <v>15</v>
      </c>
      <c r="C64" s="14">
        <v>0.11759571663119493</v>
      </c>
      <c r="D64" s="14">
        <v>2.5488046591318675E-2</v>
      </c>
      <c r="E64" s="14">
        <v>5.3694153418463557E-2</v>
      </c>
    </row>
    <row r="65" spans="2:5" x14ac:dyDescent="0.3">
      <c r="B65" s="7" t="s">
        <v>16</v>
      </c>
      <c r="C65" s="14">
        <v>8.1858004850737451E-2</v>
      </c>
      <c r="D65" s="14">
        <v>1.9244919846107961E-2</v>
      </c>
      <c r="E65" s="14">
        <v>4.6001870833303538E-2</v>
      </c>
    </row>
    <row r="66" spans="2:5" x14ac:dyDescent="0.3">
      <c r="B66" s="7" t="s">
        <v>17</v>
      </c>
      <c r="C66" s="14">
        <v>5.0769257093518871E-2</v>
      </c>
      <c r="D66" s="14">
        <v>2.1293826359073561E-2</v>
      </c>
      <c r="E66" s="14">
        <v>4.8729226456944406E-2</v>
      </c>
    </row>
    <row r="67" spans="2:5" x14ac:dyDescent="0.3">
      <c r="B67" s="8" t="s">
        <v>18</v>
      </c>
      <c r="C67" s="16">
        <v>5.7873437004915922E-2</v>
      </c>
      <c r="D67" s="16">
        <v>1.3666894860202207E-2</v>
      </c>
      <c r="E67" s="16">
        <v>4.8119970841511768E-2</v>
      </c>
    </row>
    <row r="68" spans="2:5" x14ac:dyDescent="0.3">
      <c r="B68" s="88" t="s">
        <v>24</v>
      </c>
      <c r="C68" s="88"/>
      <c r="D68" s="88"/>
      <c r="E68" s="75"/>
    </row>
  </sheetData>
  <mergeCells count="10">
    <mergeCell ref="B68:D68"/>
    <mergeCell ref="B5:D5"/>
    <mergeCell ref="B18:D18"/>
    <mergeCell ref="B32:D32"/>
    <mergeCell ref="B47:D47"/>
    <mergeCell ref="B61:D61"/>
    <mergeCell ref="B9:D9"/>
    <mergeCell ref="B24:D24"/>
    <mergeCell ref="B40:D40"/>
    <mergeCell ref="B53:D5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5:J14"/>
  <sheetViews>
    <sheetView showGridLines="0" zoomScaleNormal="100" workbookViewId="0">
      <selection activeCell="I25" sqref="I25"/>
    </sheetView>
  </sheetViews>
  <sheetFormatPr baseColWidth="10" defaultRowHeight="14.4" x14ac:dyDescent="0.3"/>
  <cols>
    <col min="1" max="1" width="3.77734375" customWidth="1"/>
    <col min="2" max="2" width="7.5546875" customWidth="1"/>
    <col min="3" max="8" width="9.5546875" customWidth="1"/>
  </cols>
  <sheetData>
    <row r="5" spans="2:10" ht="43.8" customHeight="1" x14ac:dyDescent="0.3">
      <c r="B5" s="82" t="s">
        <v>106</v>
      </c>
      <c r="C5" s="82"/>
      <c r="D5" s="82"/>
      <c r="E5" s="82"/>
      <c r="F5" s="82"/>
      <c r="G5" s="82"/>
      <c r="H5" s="82"/>
    </row>
    <row r="6" spans="2:10" x14ac:dyDescent="0.3">
      <c r="B6" s="23" t="s">
        <v>0</v>
      </c>
      <c r="C6" s="18" t="s">
        <v>29</v>
      </c>
      <c r="D6" s="18" t="s">
        <v>33</v>
      </c>
      <c r="E6" s="18" t="s">
        <v>34</v>
      </c>
      <c r="F6" s="18" t="s">
        <v>30</v>
      </c>
      <c r="G6" s="18" t="s">
        <v>32</v>
      </c>
      <c r="H6" s="18" t="s">
        <v>31</v>
      </c>
    </row>
    <row r="7" spans="2:10" x14ac:dyDescent="0.3">
      <c r="B7" s="6">
        <v>2016</v>
      </c>
      <c r="C7" s="12">
        <v>0.45451744521759757</v>
      </c>
      <c r="D7" s="12">
        <v>0.23449665935803246</v>
      </c>
      <c r="E7" s="12">
        <v>0.15870591724985048</v>
      </c>
      <c r="F7" s="12">
        <v>9.0202723956936806E-2</v>
      </c>
      <c r="G7" s="12">
        <v>2.075917304213239E-2</v>
      </c>
      <c r="H7" s="12">
        <v>4.131808117545032E-2</v>
      </c>
    </row>
    <row r="8" spans="2:10" x14ac:dyDescent="0.3">
      <c r="B8" s="7">
        <v>2017</v>
      </c>
      <c r="C8" s="15">
        <v>0.43073334670256619</v>
      </c>
      <c r="D8" s="14">
        <v>0.20561536159095811</v>
      </c>
      <c r="E8" s="14">
        <v>0.13645630591581562</v>
      </c>
      <c r="F8" s="14">
        <v>8.7888807051335116E-2</v>
      </c>
      <c r="G8" s="14">
        <v>2.3393063294713523E-2</v>
      </c>
      <c r="H8" s="14">
        <v>0.11591311544461146</v>
      </c>
    </row>
    <row r="9" spans="2:10" x14ac:dyDescent="0.3">
      <c r="B9" s="7">
        <v>2018</v>
      </c>
      <c r="C9" s="15">
        <v>0.3907493939824066</v>
      </c>
      <c r="D9" s="14">
        <v>0.19569659933523806</v>
      </c>
      <c r="E9" s="14">
        <v>0.15016709587306629</v>
      </c>
      <c r="F9" s="14">
        <v>9.921675579825881E-2</v>
      </c>
      <c r="G9" s="14">
        <v>2.4345398565888434E-2</v>
      </c>
      <c r="H9" s="14">
        <v>0.13982475644514178</v>
      </c>
    </row>
    <row r="10" spans="2:10" x14ac:dyDescent="0.3">
      <c r="B10" s="7">
        <v>2019</v>
      </c>
      <c r="C10" s="15">
        <v>0.40333469268161665</v>
      </c>
      <c r="D10" s="14">
        <v>0.16244304761894685</v>
      </c>
      <c r="E10" s="14">
        <v>0.15501217142883142</v>
      </c>
      <c r="F10" s="14">
        <v>9.2820680909489084E-2</v>
      </c>
      <c r="G10" s="14">
        <v>7.0652381841965935E-3</v>
      </c>
      <c r="H10" s="14">
        <v>0.1793241691769194</v>
      </c>
    </row>
    <row r="11" spans="2:10" x14ac:dyDescent="0.3">
      <c r="B11" s="7">
        <v>2020</v>
      </c>
      <c r="C11" s="15">
        <v>0.44444032090941038</v>
      </c>
      <c r="D11" s="14">
        <v>0.14760600976556448</v>
      </c>
      <c r="E11" s="14">
        <v>0.15330734785101327</v>
      </c>
      <c r="F11" s="14">
        <v>9.8837937379808546E-2</v>
      </c>
      <c r="G11" s="14">
        <v>1.0309701097095607E-2</v>
      </c>
      <c r="H11" s="14">
        <v>0.14549868299710769</v>
      </c>
    </row>
    <row r="12" spans="2:10" x14ac:dyDescent="0.3">
      <c r="B12" s="7">
        <v>2021</v>
      </c>
      <c r="C12" s="79">
        <v>0.58517313184960285</v>
      </c>
      <c r="D12" s="80">
        <v>0.14780282657171889</v>
      </c>
      <c r="E12" s="80">
        <v>7.6440326704435346E-2</v>
      </c>
      <c r="F12" s="80">
        <v>7.917030480500313E-2</v>
      </c>
      <c r="G12" s="80">
        <v>1.1202435778032788E-2</v>
      </c>
      <c r="H12" s="80">
        <v>0.10021097429120694</v>
      </c>
    </row>
    <row r="13" spans="2:10" x14ac:dyDescent="0.3">
      <c r="B13" s="8">
        <v>2022</v>
      </c>
      <c r="C13" s="16">
        <v>0.48735698056673826</v>
      </c>
      <c r="D13" s="16">
        <v>0.16485165739709845</v>
      </c>
      <c r="E13" s="16">
        <v>0.14313681497179681</v>
      </c>
      <c r="F13" s="16">
        <v>7.5295552467441879E-2</v>
      </c>
      <c r="G13" s="16">
        <v>1.1632349941944694E-2</v>
      </c>
      <c r="H13" s="16">
        <v>0.11772664465497991</v>
      </c>
    </row>
    <row r="14" spans="2:10" x14ac:dyDescent="0.3">
      <c r="B14" s="88" t="s">
        <v>24</v>
      </c>
      <c r="C14" s="88"/>
      <c r="D14" s="88"/>
      <c r="E14" s="88"/>
      <c r="F14" s="88"/>
      <c r="G14" s="88"/>
      <c r="H14" s="88"/>
      <c r="I14" s="9"/>
      <c r="J14" s="9"/>
    </row>
  </sheetData>
  <sortState xmlns:xlrd2="http://schemas.microsoft.com/office/spreadsheetml/2017/richdata2" ref="B7:H12">
    <sortCondition ref="B6:B12"/>
  </sortState>
  <mergeCells count="2">
    <mergeCell ref="B14:H14"/>
    <mergeCell ref="B5:H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5:J14"/>
  <sheetViews>
    <sheetView showGridLines="0" zoomScaleNormal="100" workbookViewId="0">
      <selection activeCell="E26" sqref="E26"/>
    </sheetView>
  </sheetViews>
  <sheetFormatPr baseColWidth="10" defaultRowHeight="14.4" x14ac:dyDescent="0.3"/>
  <cols>
    <col min="1" max="1" width="3.77734375" customWidth="1"/>
    <col min="2" max="2" width="7.5546875" customWidth="1"/>
    <col min="3" max="6" width="14.5546875" customWidth="1"/>
    <col min="7" max="8" width="9.5546875" customWidth="1"/>
  </cols>
  <sheetData>
    <row r="5" spans="2:10" ht="61.2" customHeight="1" x14ac:dyDescent="0.3">
      <c r="B5" s="90" t="s">
        <v>107</v>
      </c>
      <c r="C5" s="90"/>
      <c r="D5" s="90"/>
      <c r="E5" s="90"/>
      <c r="F5" s="90"/>
    </row>
    <row r="6" spans="2:10" ht="27.75" customHeight="1" x14ac:dyDescent="0.3">
      <c r="B6" s="26" t="s">
        <v>0</v>
      </c>
      <c r="C6" s="18" t="s">
        <v>35</v>
      </c>
      <c r="D6" s="18" t="s">
        <v>36</v>
      </c>
      <c r="E6" s="18" t="s">
        <v>38</v>
      </c>
      <c r="F6" s="18" t="s">
        <v>37</v>
      </c>
    </row>
    <row r="7" spans="2:10" x14ac:dyDescent="0.3">
      <c r="B7" s="2">
        <v>2016</v>
      </c>
      <c r="C7" s="12">
        <v>0.44134745244570023</v>
      </c>
      <c r="D7" s="24">
        <v>0.39860103556675963</v>
      </c>
      <c r="E7" s="12">
        <v>3.2456921151022529E-3</v>
      </c>
      <c r="F7" s="12">
        <v>0.15680581987243788</v>
      </c>
    </row>
    <row r="8" spans="2:10" x14ac:dyDescent="0.3">
      <c r="B8" s="3">
        <v>2017</v>
      </c>
      <c r="C8" s="14">
        <v>0.40434997234177561</v>
      </c>
      <c r="D8" s="25">
        <v>0.41651224027446532</v>
      </c>
      <c r="E8" s="14">
        <v>1.9850637309544415E-3</v>
      </c>
      <c r="F8" s="14">
        <v>0.17715272365280466</v>
      </c>
    </row>
    <row r="9" spans="2:10" x14ac:dyDescent="0.3">
      <c r="B9" s="3">
        <v>2018</v>
      </c>
      <c r="C9" s="14">
        <v>0.39869579619793144</v>
      </c>
      <c r="D9" s="25">
        <v>0.42703214204720713</v>
      </c>
      <c r="E9" s="14">
        <v>3.4566325813608251E-4</v>
      </c>
      <c r="F9" s="14">
        <v>0.17392639849672534</v>
      </c>
    </row>
    <row r="10" spans="2:10" x14ac:dyDescent="0.3">
      <c r="B10" s="3">
        <v>2019</v>
      </c>
      <c r="C10" s="14">
        <v>0.37635442670795327</v>
      </c>
      <c r="D10" s="25">
        <v>0.46767627252309868</v>
      </c>
      <c r="E10" s="14">
        <v>7.2160279579133377E-4</v>
      </c>
      <c r="F10" s="14">
        <v>0.15524769797315668</v>
      </c>
    </row>
    <row r="11" spans="2:10" x14ac:dyDescent="0.3">
      <c r="B11" s="3">
        <v>2020</v>
      </c>
      <c r="C11" s="14">
        <v>0.3238316890885487</v>
      </c>
      <c r="D11" s="25">
        <v>0.54208259892084942</v>
      </c>
      <c r="E11" s="14">
        <v>4.8649639273433123E-3</v>
      </c>
      <c r="F11" s="14">
        <v>0.12922074806325856</v>
      </c>
    </row>
    <row r="12" spans="2:10" x14ac:dyDescent="0.3">
      <c r="B12" s="3">
        <v>2021</v>
      </c>
      <c r="C12" s="14">
        <v>0.31588822001184269</v>
      </c>
      <c r="D12" s="25">
        <v>0.55483644198967619</v>
      </c>
      <c r="E12" s="14">
        <v>0</v>
      </c>
      <c r="F12" s="14">
        <v>0.12927533799848109</v>
      </c>
    </row>
    <row r="13" spans="2:10" x14ac:dyDescent="0.3">
      <c r="B13" s="4">
        <v>2022</v>
      </c>
      <c r="C13" s="16">
        <v>0.2688986161151809</v>
      </c>
      <c r="D13" s="16">
        <v>0.60653693628870065</v>
      </c>
      <c r="E13" s="16" t="s">
        <v>64</v>
      </c>
      <c r="F13" s="16">
        <v>0.12456444759611847</v>
      </c>
    </row>
    <row r="14" spans="2:10" x14ac:dyDescent="0.3">
      <c r="B14" s="88" t="s">
        <v>24</v>
      </c>
      <c r="C14" s="88"/>
      <c r="D14" s="88"/>
      <c r="E14" s="88"/>
      <c r="F14" s="88"/>
      <c r="I14" s="9"/>
      <c r="J14" s="9"/>
    </row>
  </sheetData>
  <sortState xmlns:xlrd2="http://schemas.microsoft.com/office/spreadsheetml/2017/richdata2" ref="B7:F12">
    <sortCondition ref="B6:B12"/>
  </sortState>
  <mergeCells count="2">
    <mergeCell ref="B14:F14"/>
    <mergeCell ref="B5:F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A1799-EFEE-4F46-AC7A-EEED7693B54D}">
  <dimension ref="B6:T49"/>
  <sheetViews>
    <sheetView showGridLines="0" zoomScale="67" zoomScaleNormal="100" workbookViewId="0">
      <selection activeCell="K8" sqref="K8"/>
    </sheetView>
  </sheetViews>
  <sheetFormatPr baseColWidth="10" defaultRowHeight="14.4" x14ac:dyDescent="0.3"/>
  <cols>
    <col min="1" max="1" width="3.77734375" customWidth="1"/>
    <col min="2" max="9" width="18.6640625" customWidth="1"/>
    <col min="10" max="11" width="15.21875" customWidth="1"/>
    <col min="12" max="12" width="17.21875" customWidth="1"/>
    <col min="13" max="13" width="16.6640625" customWidth="1"/>
    <col min="20" max="20" width="20.88671875" bestFit="1" customWidth="1"/>
  </cols>
  <sheetData>
    <row r="6" spans="2:13" x14ac:dyDescent="0.3">
      <c r="B6" s="36" t="s">
        <v>93</v>
      </c>
      <c r="C6" s="31"/>
      <c r="D6" s="31"/>
      <c r="E6" s="31"/>
      <c r="F6" s="31"/>
      <c r="G6" s="31"/>
      <c r="H6" s="31"/>
      <c r="I6" s="31"/>
      <c r="L6" s="30" t="s">
        <v>59</v>
      </c>
    </row>
    <row r="7" spans="2:13" ht="57" customHeight="1" x14ac:dyDescent="0.3">
      <c r="B7" s="91" t="s">
        <v>50</v>
      </c>
      <c r="C7" s="91" t="s">
        <v>91</v>
      </c>
      <c r="D7" s="91"/>
      <c r="E7" s="91"/>
      <c r="F7" s="91"/>
      <c r="G7" s="92" t="s">
        <v>52</v>
      </c>
      <c r="H7" s="92" t="s">
        <v>53</v>
      </c>
      <c r="I7" s="92" t="s">
        <v>54</v>
      </c>
      <c r="L7" s="32" t="s">
        <v>0</v>
      </c>
      <c r="M7" s="33" t="s">
        <v>54</v>
      </c>
    </row>
    <row r="8" spans="2:13" ht="19.2" customHeight="1" x14ac:dyDescent="0.3">
      <c r="B8" s="91"/>
      <c r="C8" s="37" t="s">
        <v>35</v>
      </c>
      <c r="D8" s="18" t="s">
        <v>55</v>
      </c>
      <c r="E8" s="38" t="s">
        <v>36</v>
      </c>
      <c r="F8" s="38" t="s">
        <v>38</v>
      </c>
      <c r="G8" s="92"/>
      <c r="H8" s="92"/>
      <c r="I8" s="92"/>
      <c r="L8" s="34">
        <v>2019</v>
      </c>
      <c r="M8" s="35">
        <v>121305147.13</v>
      </c>
    </row>
    <row r="9" spans="2:13" x14ac:dyDescent="0.3">
      <c r="B9" s="39" t="s">
        <v>32</v>
      </c>
      <c r="C9" s="40">
        <v>1639</v>
      </c>
      <c r="D9" s="40">
        <v>0</v>
      </c>
      <c r="E9" s="41">
        <v>15612</v>
      </c>
      <c r="F9" s="41">
        <v>0</v>
      </c>
      <c r="G9" s="40">
        <v>1639</v>
      </c>
      <c r="H9" s="39">
        <v>52</v>
      </c>
      <c r="I9" s="72">
        <f>G9*H9*39</f>
        <v>3323892</v>
      </c>
      <c r="J9" s="71"/>
      <c r="L9" s="34">
        <v>2020</v>
      </c>
      <c r="M9" s="35">
        <v>90284995.709999993</v>
      </c>
    </row>
    <row r="10" spans="2:13" x14ac:dyDescent="0.3">
      <c r="B10" s="39" t="s">
        <v>30</v>
      </c>
      <c r="C10" s="40">
        <v>66969</v>
      </c>
      <c r="D10" s="40">
        <v>14513</v>
      </c>
      <c r="E10" s="41">
        <v>145156</v>
      </c>
      <c r="F10" s="41">
        <v>0</v>
      </c>
      <c r="G10" s="40">
        <v>81482</v>
      </c>
      <c r="H10" s="39">
        <v>12</v>
      </c>
      <c r="I10" s="72">
        <f t="shared" ref="I10:I14" si="0">G10*H10*39</f>
        <v>38133576</v>
      </c>
      <c r="J10" s="71"/>
      <c r="L10" s="34">
        <v>2021</v>
      </c>
      <c r="M10" s="35">
        <v>17938382.055088002</v>
      </c>
    </row>
    <row r="11" spans="2:13" x14ac:dyDescent="0.3">
      <c r="B11" s="39" t="s">
        <v>34</v>
      </c>
      <c r="C11" s="40">
        <v>135528</v>
      </c>
      <c r="D11" s="40">
        <v>52095</v>
      </c>
      <c r="E11" s="41">
        <v>190867</v>
      </c>
      <c r="F11" s="41">
        <v>0</v>
      </c>
      <c r="G11" s="40">
        <v>187623</v>
      </c>
      <c r="H11" s="39">
        <v>4</v>
      </c>
      <c r="I11" s="72">
        <f t="shared" si="0"/>
        <v>29269188</v>
      </c>
      <c r="J11" s="71"/>
    </row>
    <row r="12" spans="2:13" x14ac:dyDescent="0.3">
      <c r="B12" s="39" t="s">
        <v>33</v>
      </c>
      <c r="C12" s="40">
        <v>200802</v>
      </c>
      <c r="D12" s="40">
        <v>68858</v>
      </c>
      <c r="E12" s="41">
        <v>126549</v>
      </c>
      <c r="F12" s="41">
        <v>424</v>
      </c>
      <c r="G12" s="40">
        <v>269660</v>
      </c>
      <c r="H12" s="39">
        <v>2</v>
      </c>
      <c r="I12" s="72">
        <f t="shared" si="0"/>
        <v>21033480</v>
      </c>
      <c r="J12" s="71"/>
    </row>
    <row r="13" spans="2:13" x14ac:dyDescent="0.3">
      <c r="B13" s="39" t="s">
        <v>29</v>
      </c>
      <c r="C13" s="40">
        <v>381735</v>
      </c>
      <c r="D13" s="40">
        <v>185382</v>
      </c>
      <c r="E13" s="41">
        <v>417694</v>
      </c>
      <c r="F13" s="41">
        <v>0</v>
      </c>
      <c r="G13" s="40">
        <v>567117</v>
      </c>
      <c r="H13" s="39">
        <v>1</v>
      </c>
      <c r="I13" s="72">
        <f t="shared" si="0"/>
        <v>22117563</v>
      </c>
      <c r="J13" s="71"/>
    </row>
    <row r="14" spans="2:13" x14ac:dyDescent="0.3">
      <c r="B14" s="39" t="s">
        <v>31</v>
      </c>
      <c r="C14" s="40">
        <v>132262</v>
      </c>
      <c r="D14" s="40">
        <v>58217</v>
      </c>
      <c r="E14" s="41">
        <v>246034</v>
      </c>
      <c r="F14" s="41">
        <v>1338</v>
      </c>
      <c r="G14" s="43">
        <v>190479</v>
      </c>
      <c r="H14" s="39">
        <v>1</v>
      </c>
      <c r="I14" s="72">
        <f t="shared" si="0"/>
        <v>7428681</v>
      </c>
      <c r="J14" s="71"/>
    </row>
    <row r="15" spans="2:13" x14ac:dyDescent="0.3">
      <c r="B15" s="44"/>
      <c r="C15" s="45"/>
      <c r="D15" s="45"/>
      <c r="E15" s="44"/>
      <c r="F15" s="44"/>
      <c r="G15" s="45"/>
      <c r="H15" s="37" t="s">
        <v>56</v>
      </c>
      <c r="I15" s="74">
        <f>SUM(I9:I14)</f>
        <v>121306380</v>
      </c>
    </row>
    <row r="16" spans="2:13" x14ac:dyDescent="0.3">
      <c r="B16" s="46" t="s">
        <v>57</v>
      </c>
      <c r="C16" s="31"/>
      <c r="D16" s="31"/>
      <c r="E16" s="31"/>
      <c r="F16" s="31"/>
      <c r="G16" s="31"/>
      <c r="H16" s="31"/>
      <c r="I16" s="31"/>
    </row>
    <row r="17" spans="2:20" x14ac:dyDescent="0.3">
      <c r="B17" s="47" t="s">
        <v>92</v>
      </c>
      <c r="C17" s="31"/>
      <c r="D17" s="31"/>
      <c r="E17" s="31"/>
      <c r="F17" s="31"/>
      <c r="G17" s="31"/>
      <c r="H17" s="31"/>
      <c r="I17" s="31"/>
    </row>
    <row r="22" spans="2:20" x14ac:dyDescent="0.3">
      <c r="B22" s="36" t="s">
        <v>94</v>
      </c>
      <c r="C22" s="31"/>
      <c r="D22" s="31"/>
      <c r="E22" s="31"/>
      <c r="F22" s="31"/>
      <c r="G22" s="31"/>
      <c r="H22" s="31"/>
      <c r="I22" s="31"/>
    </row>
    <row r="23" spans="2:20" ht="57" customHeight="1" x14ac:dyDescent="0.3">
      <c r="B23" s="91" t="s">
        <v>50</v>
      </c>
      <c r="C23" s="91" t="s">
        <v>91</v>
      </c>
      <c r="D23" s="91"/>
      <c r="E23" s="91"/>
      <c r="F23" s="91"/>
      <c r="G23" s="92" t="s">
        <v>52</v>
      </c>
      <c r="H23" s="92" t="s">
        <v>53</v>
      </c>
      <c r="I23" s="92" t="s">
        <v>54</v>
      </c>
    </row>
    <row r="24" spans="2:20" ht="23.4" customHeight="1" x14ac:dyDescent="0.3">
      <c r="B24" s="91"/>
      <c r="C24" s="37" t="s">
        <v>35</v>
      </c>
      <c r="D24" s="18" t="s">
        <v>55</v>
      </c>
      <c r="E24" s="38" t="s">
        <v>36</v>
      </c>
      <c r="F24" s="38" t="s">
        <v>38</v>
      </c>
      <c r="G24" s="92"/>
      <c r="H24" s="92"/>
      <c r="I24" s="92"/>
    </row>
    <row r="25" spans="2:20" x14ac:dyDescent="0.3">
      <c r="B25" s="39" t="s">
        <v>32</v>
      </c>
      <c r="C25" s="40">
        <v>0</v>
      </c>
      <c r="D25" s="40">
        <v>0</v>
      </c>
      <c r="E25" s="41">
        <v>20371</v>
      </c>
      <c r="F25" s="41">
        <v>0</v>
      </c>
      <c r="G25" s="40">
        <v>0</v>
      </c>
      <c r="H25" s="39">
        <v>52</v>
      </c>
      <c r="I25" s="72" t="s">
        <v>64</v>
      </c>
      <c r="J25" s="71"/>
    </row>
    <row r="26" spans="2:20" x14ac:dyDescent="0.3">
      <c r="B26" s="39" t="s">
        <v>30</v>
      </c>
      <c r="C26" s="40">
        <v>45319</v>
      </c>
      <c r="D26" s="40">
        <v>28329</v>
      </c>
      <c r="E26" s="41">
        <v>121643</v>
      </c>
      <c r="F26" s="41">
        <v>0</v>
      </c>
      <c r="G26" s="40">
        <v>73648</v>
      </c>
      <c r="H26" s="39">
        <v>12</v>
      </c>
      <c r="I26" s="72">
        <f t="shared" ref="I26:I30" si="1">G26*H26*39</f>
        <v>34467264</v>
      </c>
      <c r="J26" s="71"/>
    </row>
    <row r="27" spans="2:20" x14ac:dyDescent="0.3">
      <c r="B27" s="39" t="s">
        <v>34</v>
      </c>
      <c r="C27" s="40">
        <v>117938</v>
      </c>
      <c r="D27" s="40">
        <v>34555</v>
      </c>
      <c r="E27" s="41">
        <v>149085</v>
      </c>
      <c r="F27" s="41">
        <v>1337.45849609375</v>
      </c>
      <c r="G27" s="40">
        <v>152493</v>
      </c>
      <c r="H27" s="39">
        <v>4</v>
      </c>
      <c r="I27" s="72">
        <f t="shared" si="1"/>
        <v>23788908</v>
      </c>
      <c r="J27" s="71"/>
    </row>
    <row r="28" spans="2:20" x14ac:dyDescent="0.3">
      <c r="B28" s="39" t="s">
        <v>33</v>
      </c>
      <c r="C28" s="40">
        <v>119642</v>
      </c>
      <c r="D28" s="40">
        <v>32566</v>
      </c>
      <c r="E28" s="41">
        <v>139443</v>
      </c>
      <c r="F28" s="41">
        <v>0</v>
      </c>
      <c r="G28" s="40">
        <v>152208</v>
      </c>
      <c r="H28" s="39">
        <v>2</v>
      </c>
      <c r="I28" s="72">
        <f t="shared" si="1"/>
        <v>11872224</v>
      </c>
      <c r="J28" s="71"/>
    </row>
    <row r="29" spans="2:20" x14ac:dyDescent="0.3">
      <c r="B29" s="39" t="s">
        <v>29</v>
      </c>
      <c r="C29" s="40">
        <v>246159</v>
      </c>
      <c r="D29" s="40">
        <v>133262</v>
      </c>
      <c r="E29" s="41">
        <v>498737</v>
      </c>
      <c r="F29" s="41">
        <v>0</v>
      </c>
      <c r="G29" s="40">
        <v>379421</v>
      </c>
      <c r="H29" s="39">
        <v>1</v>
      </c>
      <c r="I29" s="72">
        <f t="shared" si="1"/>
        <v>14797419</v>
      </c>
      <c r="J29" s="71"/>
    </row>
    <row r="30" spans="2:20" x14ac:dyDescent="0.3">
      <c r="B30" s="39" t="s">
        <v>31</v>
      </c>
      <c r="C30" s="40">
        <v>110792</v>
      </c>
      <c r="D30" s="40">
        <v>26611</v>
      </c>
      <c r="E30" s="41">
        <v>141809</v>
      </c>
      <c r="F30" s="41">
        <v>8275.107421875</v>
      </c>
      <c r="G30" s="40">
        <v>137403</v>
      </c>
      <c r="H30" s="39">
        <v>1</v>
      </c>
      <c r="I30" s="72">
        <f t="shared" si="1"/>
        <v>5358717</v>
      </c>
      <c r="J30" s="71"/>
    </row>
    <row r="31" spans="2:20" x14ac:dyDescent="0.3">
      <c r="H31" s="37" t="s">
        <v>56</v>
      </c>
      <c r="I31" s="73">
        <f>SUM(I26:I30)</f>
        <v>90284532</v>
      </c>
      <c r="M31" s="48"/>
      <c r="N31" s="48"/>
      <c r="O31" s="48"/>
      <c r="P31" s="48"/>
      <c r="Q31" s="48"/>
      <c r="R31" s="48"/>
    </row>
    <row r="32" spans="2:20" x14ac:dyDescent="0.3">
      <c r="B32" s="46" t="s">
        <v>57</v>
      </c>
      <c r="M32" s="31"/>
      <c r="N32" s="31"/>
      <c r="O32" s="31"/>
      <c r="P32" s="31"/>
      <c r="Q32" s="31"/>
      <c r="R32" s="31"/>
      <c r="S32" s="31"/>
      <c r="T32" s="31"/>
    </row>
    <row r="33" spans="2:20" x14ac:dyDescent="0.3">
      <c r="B33" s="47" t="s">
        <v>92</v>
      </c>
      <c r="M33" s="31"/>
      <c r="N33" s="31"/>
      <c r="O33" s="31"/>
      <c r="P33" s="31"/>
      <c r="Q33" s="31"/>
      <c r="R33" s="31"/>
      <c r="S33" s="31"/>
      <c r="T33" s="31"/>
    </row>
    <row r="34" spans="2:20" x14ac:dyDescent="0.3">
      <c r="M34" s="31"/>
      <c r="N34" s="31"/>
      <c r="O34" s="31"/>
      <c r="P34" s="31"/>
      <c r="Q34" s="31"/>
      <c r="R34" s="31"/>
      <c r="S34" s="31"/>
      <c r="T34" s="31"/>
    </row>
    <row r="35" spans="2:20" x14ac:dyDescent="0.3">
      <c r="M35" s="31"/>
      <c r="N35" s="31"/>
      <c r="O35" s="31"/>
      <c r="P35" s="31"/>
      <c r="Q35" s="31"/>
      <c r="R35" s="31"/>
      <c r="S35" s="31"/>
      <c r="T35" s="31"/>
    </row>
    <row r="36" spans="2:20" x14ac:dyDescent="0.3">
      <c r="M36" s="31"/>
      <c r="N36" s="31"/>
      <c r="O36" s="31"/>
      <c r="P36" s="31"/>
      <c r="Q36" s="31"/>
      <c r="R36" s="31"/>
      <c r="S36" s="31"/>
      <c r="T36" s="31"/>
    </row>
    <row r="37" spans="2:20" x14ac:dyDescent="0.3">
      <c r="B37" s="36" t="s">
        <v>95</v>
      </c>
      <c r="C37" s="31"/>
      <c r="D37" s="31"/>
      <c r="E37" s="31"/>
      <c r="F37" s="31"/>
      <c r="G37" s="31"/>
      <c r="H37" s="31"/>
      <c r="M37" s="46"/>
      <c r="N37" s="31"/>
      <c r="O37" s="31"/>
      <c r="P37" s="31"/>
      <c r="Q37" s="31"/>
      <c r="R37" s="31"/>
      <c r="S37" s="31"/>
      <c r="T37" s="31"/>
    </row>
    <row r="38" spans="2:20" ht="58.8" customHeight="1" x14ac:dyDescent="0.3">
      <c r="B38" s="91" t="s">
        <v>50</v>
      </c>
      <c r="C38" s="93" t="s">
        <v>51</v>
      </c>
      <c r="D38" s="94"/>
      <c r="E38" s="95"/>
      <c r="F38" s="92" t="s">
        <v>52</v>
      </c>
      <c r="G38" s="92" t="s">
        <v>53</v>
      </c>
      <c r="H38" s="92" t="s">
        <v>54</v>
      </c>
      <c r="M38" s="47"/>
      <c r="N38" s="31"/>
      <c r="O38" s="31"/>
      <c r="P38" s="31"/>
      <c r="Q38" s="31"/>
      <c r="R38" s="31"/>
      <c r="S38" s="31"/>
      <c r="T38" s="31"/>
    </row>
    <row r="39" spans="2:20" ht="24.6" customHeight="1" x14ac:dyDescent="0.3">
      <c r="B39" s="91"/>
      <c r="C39" s="37" t="s">
        <v>35</v>
      </c>
      <c r="D39" s="18" t="s">
        <v>55</v>
      </c>
      <c r="E39" s="38" t="s">
        <v>36</v>
      </c>
      <c r="F39" s="92"/>
      <c r="G39" s="92"/>
      <c r="H39" s="92"/>
    </row>
    <row r="40" spans="2:20" x14ac:dyDescent="0.3">
      <c r="B40" s="53" t="s">
        <v>32</v>
      </c>
      <c r="C40" s="29">
        <v>243.78584000000001</v>
      </c>
      <c r="D40" s="29">
        <v>0</v>
      </c>
      <c r="E40" s="50">
        <v>5447.2030000000004</v>
      </c>
      <c r="F40" s="40">
        <f>C40+D40</f>
        <v>243.78584000000001</v>
      </c>
      <c r="G40" s="39">
        <v>52</v>
      </c>
      <c r="H40" s="42">
        <f>F40*G40*34.1</f>
        <v>432281.05148800003</v>
      </c>
    </row>
    <row r="41" spans="2:20" x14ac:dyDescent="0.3">
      <c r="B41" s="53" t="s">
        <v>30</v>
      </c>
      <c r="C41" s="29">
        <v>9783.24</v>
      </c>
      <c r="D41" s="29">
        <v>6751.402</v>
      </c>
      <c r="E41" s="50">
        <v>23684.95</v>
      </c>
      <c r="F41" s="40">
        <f t="shared" ref="F41:F45" si="2">C41+D41</f>
        <v>16534.642</v>
      </c>
      <c r="G41" s="39">
        <v>12</v>
      </c>
      <c r="H41" s="42">
        <f t="shared" ref="H41:H45" si="3">F41*G41*34.1</f>
        <v>6765975.5064000003</v>
      </c>
    </row>
    <row r="42" spans="2:20" x14ac:dyDescent="0.3">
      <c r="B42" s="53" t="s">
        <v>34</v>
      </c>
      <c r="C42" s="29">
        <v>15872.058999999999</v>
      </c>
      <c r="D42" s="29">
        <v>6264.8649999999998</v>
      </c>
      <c r="E42" s="50">
        <v>16695.8</v>
      </c>
      <c r="F42" s="40">
        <f t="shared" si="2"/>
        <v>22136.923999999999</v>
      </c>
      <c r="G42" s="39">
        <v>4</v>
      </c>
      <c r="H42" s="42">
        <f>F42*G42*34.1</f>
        <v>3019476.4336000001</v>
      </c>
    </row>
    <row r="43" spans="2:20" x14ac:dyDescent="0.3">
      <c r="B43" s="53" t="s">
        <v>33</v>
      </c>
      <c r="C43" s="29">
        <v>30682.25</v>
      </c>
      <c r="D43" s="29">
        <v>8495.9680000000008</v>
      </c>
      <c r="E43" s="50">
        <v>35907.620000000003</v>
      </c>
      <c r="F43" s="40">
        <f t="shared" si="2"/>
        <v>39178.218000000001</v>
      </c>
      <c r="G43" s="39">
        <v>2</v>
      </c>
      <c r="H43" s="42">
        <f t="shared" si="3"/>
        <v>2671954.4676000001</v>
      </c>
    </row>
    <row r="44" spans="2:20" x14ac:dyDescent="0.3">
      <c r="B44" s="53" t="s">
        <v>29</v>
      </c>
      <c r="C44" s="29">
        <v>87271.7</v>
      </c>
      <c r="D44" s="29">
        <v>39832.01</v>
      </c>
      <c r="E44" s="50">
        <v>170172.2</v>
      </c>
      <c r="F44" s="40">
        <f t="shared" si="2"/>
        <v>127103.70999999999</v>
      </c>
      <c r="G44" s="39">
        <v>1</v>
      </c>
      <c r="H44" s="42">
        <f t="shared" si="3"/>
        <v>4334236.5109999999</v>
      </c>
      <c r="I44" s="28"/>
    </row>
    <row r="45" spans="2:20" x14ac:dyDescent="0.3">
      <c r="B45" s="53" t="s">
        <v>31</v>
      </c>
      <c r="C45" s="29">
        <v>16622.47</v>
      </c>
      <c r="D45" s="29">
        <v>4329.38</v>
      </c>
      <c r="E45" s="50">
        <v>29956.68</v>
      </c>
      <c r="F45" s="40">
        <f t="shared" si="2"/>
        <v>20951.850000000002</v>
      </c>
      <c r="G45" s="39">
        <v>1</v>
      </c>
      <c r="H45" s="42">
        <f t="shared" si="3"/>
        <v>714458.08500000008</v>
      </c>
      <c r="I45" s="27"/>
    </row>
    <row r="46" spans="2:20" x14ac:dyDescent="0.3">
      <c r="B46" s="48"/>
      <c r="C46" s="51"/>
      <c r="D46" s="51"/>
      <c r="E46" s="48"/>
      <c r="F46" s="48"/>
      <c r="G46" s="37" t="s">
        <v>56</v>
      </c>
      <c r="H46" s="52">
        <f>SUM(H40:H45)</f>
        <v>17938382.055088002</v>
      </c>
    </row>
    <row r="47" spans="2:20" x14ac:dyDescent="0.3">
      <c r="B47" s="31"/>
      <c r="C47" s="31"/>
      <c r="D47" s="31"/>
      <c r="E47" s="31"/>
      <c r="F47" s="31"/>
      <c r="G47" s="31"/>
      <c r="H47" s="31"/>
    </row>
    <row r="48" spans="2:20" x14ac:dyDescent="0.3">
      <c r="B48" s="46" t="s">
        <v>57</v>
      </c>
      <c r="C48" s="31"/>
      <c r="D48" s="31"/>
      <c r="E48" s="31"/>
      <c r="F48" s="31"/>
      <c r="G48" s="31"/>
      <c r="H48" s="31"/>
    </row>
    <row r="49" spans="2:8" x14ac:dyDescent="0.3">
      <c r="B49" s="47" t="s">
        <v>58</v>
      </c>
      <c r="C49" s="31"/>
      <c r="D49" s="31"/>
      <c r="E49" s="31"/>
      <c r="F49" s="31"/>
      <c r="G49" s="31"/>
      <c r="H49" s="31"/>
    </row>
  </sheetData>
  <mergeCells count="15">
    <mergeCell ref="B38:B39"/>
    <mergeCell ref="C38:E38"/>
    <mergeCell ref="F38:F39"/>
    <mergeCell ref="G38:G39"/>
    <mergeCell ref="H38:H39"/>
    <mergeCell ref="B7:B8"/>
    <mergeCell ref="C7:F7"/>
    <mergeCell ref="G7:G8"/>
    <mergeCell ref="H7:H8"/>
    <mergeCell ref="I7:I8"/>
    <mergeCell ref="B23:B24"/>
    <mergeCell ref="C23:F23"/>
    <mergeCell ref="G23:G24"/>
    <mergeCell ref="H23:H24"/>
    <mergeCell ref="I23:I2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5:L50"/>
  <sheetViews>
    <sheetView showGridLines="0" zoomScaleNormal="100" workbookViewId="0">
      <selection activeCell="B17" sqref="B17"/>
    </sheetView>
  </sheetViews>
  <sheetFormatPr baseColWidth="10" defaultRowHeight="14.4" x14ac:dyDescent="0.3"/>
  <cols>
    <col min="1" max="1" width="3.77734375" customWidth="1"/>
    <col min="2" max="2" width="11" customWidth="1"/>
    <col min="3" max="5" width="11.44140625" customWidth="1"/>
    <col min="6" max="6" width="11.33203125" customWidth="1"/>
    <col min="7" max="7" width="12.33203125" customWidth="1"/>
    <col min="8" max="10" width="9.5546875" customWidth="1"/>
  </cols>
  <sheetData>
    <row r="5" spans="2:12" ht="31.8" customHeight="1" x14ac:dyDescent="0.3">
      <c r="B5" s="82" t="s">
        <v>108</v>
      </c>
      <c r="C5" s="82"/>
      <c r="D5" s="82"/>
      <c r="E5" s="82"/>
      <c r="F5" s="82"/>
      <c r="G5" s="82"/>
      <c r="H5" s="82"/>
    </row>
    <row r="6" spans="2:12" ht="27.75" customHeight="1" x14ac:dyDescent="0.3">
      <c r="B6" s="23" t="s">
        <v>0</v>
      </c>
      <c r="C6" s="18" t="s">
        <v>39</v>
      </c>
      <c r="D6" s="18" t="s">
        <v>40</v>
      </c>
      <c r="E6" s="18" t="s">
        <v>42</v>
      </c>
      <c r="F6" s="18" t="s">
        <v>41</v>
      </c>
      <c r="G6" s="18" t="s">
        <v>43</v>
      </c>
      <c r="H6" s="18" t="s">
        <v>31</v>
      </c>
    </row>
    <row r="7" spans="2:12" x14ac:dyDescent="0.3">
      <c r="B7" s="6">
        <v>2016</v>
      </c>
      <c r="C7" s="13">
        <v>0.41388376135486193</v>
      </c>
      <c r="D7" s="13">
        <v>0.30982582980072459</v>
      </c>
      <c r="E7" s="13">
        <v>0.1272307757998683</v>
      </c>
      <c r="F7" s="12">
        <v>8.5947112871794573E-2</v>
      </c>
      <c r="G7" s="12">
        <v>4.5482252932629169E-2</v>
      </c>
      <c r="H7" s="12">
        <v>1.7630267240121435E-2</v>
      </c>
    </row>
    <row r="8" spans="2:12" x14ac:dyDescent="0.3">
      <c r="B8" s="7">
        <v>2017</v>
      </c>
      <c r="C8" s="15">
        <v>0.43661681729880331</v>
      </c>
      <c r="D8" s="15">
        <v>0.28614096185382842</v>
      </c>
      <c r="E8" s="15">
        <v>0.13211988961499271</v>
      </c>
      <c r="F8" s="14">
        <v>8.503902583575032E-2</v>
      </c>
      <c r="G8" s="14">
        <v>4.0201169059694418E-2</v>
      </c>
      <c r="H8" s="14">
        <v>1.9882136336930839E-2</v>
      </c>
    </row>
    <row r="9" spans="2:12" x14ac:dyDescent="0.3">
      <c r="B9" s="7">
        <v>2018</v>
      </c>
      <c r="C9" s="15">
        <v>0.48292564088376644</v>
      </c>
      <c r="D9" s="15">
        <v>0.2650073879827663</v>
      </c>
      <c r="E9" s="15">
        <v>0.11495831046984085</v>
      </c>
      <c r="F9" s="14">
        <v>8.1592582657797494E-2</v>
      </c>
      <c r="G9" s="14">
        <v>3.6254608792009854E-2</v>
      </c>
      <c r="H9" s="14">
        <v>1.926146921381908E-2</v>
      </c>
    </row>
    <row r="10" spans="2:12" x14ac:dyDescent="0.3">
      <c r="B10" s="7">
        <v>2019</v>
      </c>
      <c r="C10" s="15">
        <v>0.49789292913051691</v>
      </c>
      <c r="D10" s="15">
        <v>0.26759728485955453</v>
      </c>
      <c r="E10" s="15">
        <v>0.10438533914198761</v>
      </c>
      <c r="F10" s="14">
        <v>7.9704336047060148E-2</v>
      </c>
      <c r="G10" s="14">
        <v>3.1691167568228186E-2</v>
      </c>
      <c r="H10" s="14">
        <v>1.8728943252652633E-2</v>
      </c>
    </row>
    <row r="11" spans="2:12" x14ac:dyDescent="0.3">
      <c r="B11" s="7">
        <v>2020</v>
      </c>
      <c r="C11" s="14">
        <v>0.50521328912438179</v>
      </c>
      <c r="D11" s="15">
        <v>0.24313551690675056</v>
      </c>
      <c r="E11" s="15">
        <v>0.10737462525608657</v>
      </c>
      <c r="F11" s="14">
        <v>8.1721112935437643E-2</v>
      </c>
      <c r="G11" s="14">
        <v>3.4533097460468509E-2</v>
      </c>
      <c r="H11" s="14">
        <v>2.8022358316874871E-2</v>
      </c>
    </row>
    <row r="12" spans="2:12" x14ac:dyDescent="0.3">
      <c r="B12" s="7">
        <v>2021</v>
      </c>
      <c r="C12" s="14">
        <v>0.53640059769268034</v>
      </c>
      <c r="D12" s="14">
        <v>0.1148431547102606</v>
      </c>
      <c r="E12" s="14">
        <v>0.13205811614451343</v>
      </c>
      <c r="F12" s="14">
        <v>6.1930329292844782E-2</v>
      </c>
      <c r="G12" s="14">
        <v>2.2564260104972613E-2</v>
      </c>
      <c r="H12" s="14">
        <v>0.1322035420547282</v>
      </c>
    </row>
    <row r="13" spans="2:12" x14ac:dyDescent="0.3">
      <c r="B13" s="8">
        <v>2022</v>
      </c>
      <c r="C13" s="16">
        <v>0.48719508144992585</v>
      </c>
      <c r="D13" s="16">
        <v>0.19862342570097319</v>
      </c>
      <c r="E13" s="16">
        <v>9.977003106036457E-2</v>
      </c>
      <c r="F13" s="16">
        <v>9.4956621004300051E-2</v>
      </c>
      <c r="G13" s="16">
        <v>2.683402413584603E-2</v>
      </c>
      <c r="H13" s="16">
        <v>9.2620816648590329E-2</v>
      </c>
    </row>
    <row r="14" spans="2:12" x14ac:dyDescent="0.3">
      <c r="B14" s="88" t="s">
        <v>24</v>
      </c>
      <c r="C14" s="88"/>
      <c r="D14" s="88"/>
      <c r="E14" s="88"/>
      <c r="F14" s="88"/>
      <c r="G14" s="88"/>
      <c r="H14" s="88"/>
      <c r="K14" s="9"/>
      <c r="L14" s="9"/>
    </row>
    <row r="26" spans="2:8" ht="31.8" customHeight="1" x14ac:dyDescent="0.3">
      <c r="B26" s="82" t="s">
        <v>110</v>
      </c>
      <c r="C26" s="82"/>
      <c r="D26" s="82"/>
      <c r="E26" s="82"/>
      <c r="F26" s="82"/>
      <c r="G26" s="82"/>
      <c r="H26" s="82"/>
    </row>
    <row r="27" spans="2:8" ht="41.4" x14ac:dyDescent="0.3">
      <c r="B27" s="23" t="s">
        <v>0</v>
      </c>
      <c r="C27" s="18" t="s">
        <v>39</v>
      </c>
      <c r="D27" s="18" t="s">
        <v>40</v>
      </c>
      <c r="E27" s="18" t="s">
        <v>42</v>
      </c>
      <c r="F27" s="18" t="s">
        <v>41</v>
      </c>
      <c r="G27" s="18" t="s">
        <v>43</v>
      </c>
      <c r="H27" s="18" t="s">
        <v>31</v>
      </c>
    </row>
    <row r="28" spans="2:8" x14ac:dyDescent="0.3">
      <c r="B28" s="6" t="s">
        <v>19</v>
      </c>
      <c r="C28" s="13">
        <v>0.49299838846595856</v>
      </c>
      <c r="D28" s="13">
        <v>0.12415516218961963</v>
      </c>
      <c r="E28" s="13">
        <v>0.20655657771407962</v>
      </c>
      <c r="F28" s="12">
        <v>9.0247212314924274E-2</v>
      </c>
      <c r="G28" s="12">
        <v>2.0430989176770008E-2</v>
      </c>
      <c r="H28" s="12">
        <v>6.5611670138647923E-2</v>
      </c>
    </row>
    <row r="29" spans="2:8" x14ac:dyDescent="0.3">
      <c r="B29" s="7" t="s">
        <v>1</v>
      </c>
      <c r="C29" s="15">
        <v>0.4857448839575047</v>
      </c>
      <c r="D29" s="15">
        <v>0.21723241686941744</v>
      </c>
      <c r="E29" s="15">
        <v>7.3084973427932021E-2</v>
      </c>
      <c r="F29" s="14">
        <v>9.6133462528150374E-2</v>
      </c>
      <c r="G29" s="14">
        <v>2.8434088584596322E-2</v>
      </c>
      <c r="H29" s="14">
        <v>9.9370174632399166E-2</v>
      </c>
    </row>
    <row r="30" spans="2:8" x14ac:dyDescent="0.3">
      <c r="B30" s="7" t="s">
        <v>44</v>
      </c>
      <c r="C30" s="15">
        <v>0.48719508144992585</v>
      </c>
      <c r="D30" s="15">
        <v>0.19862342570097319</v>
      </c>
      <c r="E30" s="15">
        <v>9.977003106036457E-2</v>
      </c>
      <c r="F30" s="14">
        <v>9.4956621004300051E-2</v>
      </c>
      <c r="G30" s="14">
        <v>2.683402413584603E-2</v>
      </c>
      <c r="H30" s="14">
        <v>9.2620816648590329E-2</v>
      </c>
    </row>
    <row r="31" spans="2:8" x14ac:dyDescent="0.3">
      <c r="B31" s="88" t="s">
        <v>24</v>
      </c>
      <c r="C31" s="88"/>
      <c r="D31" s="88"/>
      <c r="E31" s="88"/>
      <c r="F31" s="88"/>
      <c r="G31" s="88"/>
      <c r="H31" s="88"/>
    </row>
    <row r="44" spans="2:8" ht="30" customHeight="1" x14ac:dyDescent="0.3">
      <c r="B44" s="82" t="s">
        <v>109</v>
      </c>
      <c r="C44" s="82"/>
      <c r="D44" s="82"/>
      <c r="E44" s="82"/>
      <c r="F44" s="82"/>
      <c r="G44" s="82"/>
      <c r="H44" s="82"/>
    </row>
    <row r="45" spans="2:8" ht="41.4" x14ac:dyDescent="0.3">
      <c r="B45" s="23" t="s">
        <v>0</v>
      </c>
      <c r="C45" s="18" t="s">
        <v>39</v>
      </c>
      <c r="D45" s="18" t="s">
        <v>40</v>
      </c>
      <c r="E45" s="18" t="s">
        <v>42</v>
      </c>
      <c r="F45" s="18" t="s">
        <v>41</v>
      </c>
      <c r="G45" s="18" t="s">
        <v>43</v>
      </c>
      <c r="H45" s="18" t="s">
        <v>31</v>
      </c>
    </row>
    <row r="46" spans="2:8" x14ac:dyDescent="0.3">
      <c r="B46" s="6" t="s">
        <v>21</v>
      </c>
      <c r="C46" s="13">
        <v>0.47598973039099091</v>
      </c>
      <c r="D46" s="13">
        <v>0.22981261691639157</v>
      </c>
      <c r="E46" s="13">
        <v>4.2739254684308434E-2</v>
      </c>
      <c r="F46" s="12">
        <v>0.11096443811498205</v>
      </c>
      <c r="G46" s="12">
        <v>2.6902562458323714E-2</v>
      </c>
      <c r="H46" s="12">
        <v>0.11359139743500329</v>
      </c>
    </row>
    <row r="47" spans="2:8" x14ac:dyDescent="0.3">
      <c r="B47" s="7" t="s">
        <v>23</v>
      </c>
      <c r="C47" s="15">
        <v>0.48814681317467556</v>
      </c>
      <c r="D47" s="15">
        <v>0.1674503796886756</v>
      </c>
      <c r="E47" s="15">
        <v>0.17884586176098771</v>
      </c>
      <c r="F47" s="14">
        <v>6.6257366741454576E-2</v>
      </c>
      <c r="G47" s="14">
        <v>2.724611680254484E-2</v>
      </c>
      <c r="H47" s="14">
        <v>7.2053461831661725E-2</v>
      </c>
    </row>
    <row r="48" spans="2:8" x14ac:dyDescent="0.3">
      <c r="B48" s="7" t="s">
        <v>22</v>
      </c>
      <c r="C48" s="15">
        <v>0.54194663034870216</v>
      </c>
      <c r="D48" s="15">
        <v>0.12305837460323012</v>
      </c>
      <c r="E48" s="15">
        <v>0.17848444811678271</v>
      </c>
      <c r="F48" s="14">
        <v>9.0380601324898058E-2</v>
      </c>
      <c r="G48" s="14">
        <v>2.5373449735563897E-2</v>
      </c>
      <c r="H48" s="14">
        <v>4.0756495870823063E-2</v>
      </c>
    </row>
    <row r="49" spans="2:8" x14ac:dyDescent="0.3">
      <c r="B49" s="7" t="s">
        <v>44</v>
      </c>
      <c r="C49" s="15">
        <v>0.48719508144992585</v>
      </c>
      <c r="D49" s="15">
        <v>0.19862342570097319</v>
      </c>
      <c r="E49" s="15">
        <v>9.977003106036457E-2</v>
      </c>
      <c r="F49" s="14">
        <v>9.4956621004300051E-2</v>
      </c>
      <c r="G49" s="14">
        <v>2.683402413584603E-2</v>
      </c>
      <c r="H49" s="14">
        <v>9.2620816648590329E-2</v>
      </c>
    </row>
    <row r="50" spans="2:8" x14ac:dyDescent="0.3">
      <c r="B50" s="88" t="s">
        <v>24</v>
      </c>
      <c r="C50" s="88"/>
      <c r="D50" s="88"/>
      <c r="E50" s="88"/>
      <c r="F50" s="88"/>
      <c r="G50" s="88"/>
      <c r="H50" s="88"/>
    </row>
  </sheetData>
  <sortState xmlns:xlrd2="http://schemas.microsoft.com/office/spreadsheetml/2017/richdata2" ref="B4:H8">
    <sortCondition ref="B4"/>
  </sortState>
  <mergeCells count="6">
    <mergeCell ref="B14:H14"/>
    <mergeCell ref="B31:H31"/>
    <mergeCell ref="B50:H50"/>
    <mergeCell ref="B5:H5"/>
    <mergeCell ref="B26:H26"/>
    <mergeCell ref="B44:H4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teat</vt:lpstr>
      <vt:lpstr>teat_ur</vt:lpstr>
      <vt:lpstr>teat_css</vt:lpstr>
      <vt:lpstr>teat_dep</vt:lpstr>
      <vt:lpstr>teat_carac</vt:lpstr>
      <vt:lpstr>teat_frec</vt:lpstr>
      <vt:lpstr>teat_mod</vt:lpstr>
      <vt:lpstr>teat_gasto</vt:lpstr>
      <vt:lpstr>teat_inas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</dc:creator>
  <cp:lastModifiedBy>Daniel Medrano</cp:lastModifiedBy>
  <dcterms:created xsi:type="dcterms:W3CDTF">2021-06-22T21:06:11Z</dcterms:created>
  <dcterms:modified xsi:type="dcterms:W3CDTF">2024-03-25T13:40:26Z</dcterms:modified>
</cp:coreProperties>
</file>