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/>
  <mc:AlternateContent xmlns:mc="http://schemas.openxmlformats.org/markup-compatibility/2006">
    <mc:Choice Requires="x15">
      <x15ac:absPath xmlns:x15ac="http://schemas.microsoft.com/office/spreadsheetml/2010/11/ac" url="D:\Ricardo 2024\Mincul\Revisiones\"/>
    </mc:Choice>
  </mc:AlternateContent>
  <xr:revisionPtr revIDLastSave="0" documentId="8_{8F73D72A-4666-4C9C-A0EA-2B9179698A0E}" xr6:coauthVersionLast="47" xr6:coauthVersionMax="47" xr10:uidLastSave="{00000000-0000-0000-0000-000000000000}"/>
  <bookViews>
    <workbookView xWindow="-120" yWindow="-120" windowWidth="20730" windowHeight="11040" tabRatio="730" xr2:uid="{00000000-000D-0000-FFFF-FFFF00000000}"/>
  </bookViews>
  <sheets>
    <sheet name="biblio_munis" sheetId="1" r:id="rId1"/>
    <sheet name="Biblio_munis_dpto" sheetId="2" r:id="rId2"/>
    <sheet name="biblio_munis_ss" sheetId="3" r:id="rId3"/>
    <sheet name="biblio_usuarios" sheetId="4" r:id="rId4"/>
    <sheet name="biblio_usuarios_dpto" sheetId="5" r:id="rId5"/>
    <sheet name="biblio_material" sheetId="9" r:id="rId6"/>
    <sheet name="biblio_libros_dpto" sheetId="10" r:id="rId7"/>
    <sheet name="biblio_libros.electr_dpto" sheetId="11" r:id="rId8"/>
  </sheets>
  <definedNames>
    <definedName name="bd" localSheetId="7">#REF!</definedName>
    <definedName name="bd">#REF!</definedName>
    <definedName name="inicial" localSheetId="7">#REF!</definedName>
    <definedName name="inici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gsscbbFW9hORQzlwUePXXzboNkRRAUWrM5RyFQ+iuw4="/>
    </ext>
  </extLst>
</workbook>
</file>

<file path=xl/calcChain.xml><?xml version="1.0" encoding="utf-8"?>
<calcChain xmlns="http://schemas.openxmlformats.org/spreadsheetml/2006/main">
  <c r="M20" i="5" l="1"/>
  <c r="M32" i="5" s="1"/>
  <c r="K20" i="5"/>
  <c r="K32" i="5" s="1"/>
  <c r="C20" i="11"/>
  <c r="C32" i="11" s="1"/>
  <c r="C20" i="10"/>
  <c r="C32" i="10" s="1"/>
  <c r="L8" i="5" l="1"/>
  <c r="L16" i="5"/>
  <c r="L24" i="5"/>
  <c r="L7" i="5"/>
  <c r="L9" i="5"/>
  <c r="L17" i="5"/>
  <c r="L25" i="5"/>
  <c r="L10" i="5"/>
  <c r="L18" i="5"/>
  <c r="L26" i="5"/>
  <c r="L11" i="5"/>
  <c r="L19" i="5"/>
  <c r="L27" i="5"/>
  <c r="L12" i="5"/>
  <c r="L20" i="5"/>
  <c r="L28" i="5"/>
  <c r="L13" i="5"/>
  <c r="L21" i="5"/>
  <c r="L29" i="5"/>
  <c r="L14" i="5"/>
  <c r="L22" i="5"/>
  <c r="L30" i="5"/>
  <c r="L32" i="5"/>
  <c r="L15" i="5"/>
  <c r="L23" i="5"/>
  <c r="L31" i="5"/>
  <c r="N8" i="5"/>
  <c r="N9" i="5"/>
  <c r="N10" i="5"/>
  <c r="N11" i="5"/>
  <c r="N12" i="5"/>
  <c r="N13" i="5"/>
  <c r="N21" i="5"/>
  <c r="N29" i="5"/>
  <c r="N22" i="5"/>
  <c r="N30" i="5"/>
  <c r="N15" i="5"/>
  <c r="N23" i="5"/>
  <c r="N31" i="5"/>
  <c r="N16" i="5"/>
  <c r="N24" i="5"/>
  <c r="N32" i="5"/>
  <c r="N17" i="5"/>
  <c r="N25" i="5"/>
  <c r="N7" i="5"/>
  <c r="N18" i="5"/>
  <c r="N26" i="5"/>
  <c r="N19" i="5"/>
  <c r="N27" i="5"/>
  <c r="N20" i="5"/>
  <c r="N28" i="5"/>
  <c r="N14" i="5"/>
  <c r="D20" i="11"/>
  <c r="D31" i="11"/>
  <c r="D8" i="11"/>
  <c r="D30" i="11"/>
  <c r="D19" i="11"/>
  <c r="D7" i="11"/>
  <c r="D29" i="11"/>
  <c r="D18" i="11"/>
  <c r="D10" i="11"/>
  <c r="D11" i="11"/>
  <c r="D28" i="11"/>
  <c r="D17" i="11"/>
  <c r="D12" i="11"/>
  <c r="D21" i="11"/>
  <c r="D27" i="11"/>
  <c r="D16" i="11"/>
  <c r="D15" i="11"/>
  <c r="D14" i="11"/>
  <c r="D24" i="11"/>
  <c r="D13" i="11"/>
  <c r="D23" i="11"/>
  <c r="D22" i="11"/>
  <c r="D9" i="11"/>
  <c r="D26" i="11"/>
  <c r="D25" i="11"/>
  <c r="D24" i="3"/>
  <c r="D97" i="3"/>
  <c r="D96" i="3"/>
  <c r="D153" i="3"/>
  <c r="D152" i="3"/>
  <c r="D134" i="3"/>
  <c r="D133" i="3"/>
  <c r="D115" i="3"/>
  <c r="D114" i="3"/>
  <c r="D80" i="3"/>
  <c r="D79" i="3"/>
  <c r="D62" i="3"/>
  <c r="D61" i="3"/>
  <c r="D42" i="3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J32" i="5"/>
  <c r="I32" i="5"/>
  <c r="N33" i="2"/>
  <c r="L33" i="2"/>
  <c r="N32" i="2"/>
  <c r="L32" i="2"/>
  <c r="N31" i="2"/>
  <c r="L31" i="2"/>
  <c r="N30" i="2"/>
  <c r="L30" i="2"/>
  <c r="N29" i="2"/>
  <c r="L29" i="2"/>
  <c r="N28" i="2"/>
  <c r="L28" i="2"/>
  <c r="N27" i="2"/>
  <c r="L27" i="2"/>
  <c r="N26" i="2"/>
  <c r="L26" i="2"/>
  <c r="N25" i="2"/>
  <c r="L25" i="2"/>
  <c r="N24" i="2"/>
  <c r="L24" i="2"/>
  <c r="N23" i="2"/>
  <c r="L23" i="2"/>
  <c r="N22" i="2"/>
  <c r="L22" i="2"/>
  <c r="N21" i="2"/>
  <c r="L21" i="2"/>
  <c r="N20" i="2"/>
  <c r="L20" i="2"/>
  <c r="N19" i="2"/>
  <c r="L19" i="2"/>
  <c r="N18" i="2"/>
  <c r="L18" i="2"/>
  <c r="N17" i="2"/>
  <c r="L17" i="2"/>
  <c r="N16" i="2"/>
  <c r="L16" i="2"/>
  <c r="N15" i="2"/>
  <c r="L15" i="2"/>
  <c r="N14" i="2"/>
  <c r="L14" i="2"/>
  <c r="N13" i="2"/>
  <c r="L13" i="2"/>
  <c r="N12" i="2"/>
  <c r="L12" i="2"/>
  <c r="N11" i="2"/>
  <c r="L11" i="2"/>
  <c r="N10" i="2"/>
  <c r="L10" i="2"/>
  <c r="N9" i="2"/>
  <c r="L9" i="2"/>
  <c r="N8" i="2"/>
  <c r="L8" i="2"/>
  <c r="N7" i="2"/>
  <c r="L7" i="2"/>
  <c r="D10" i="1"/>
  <c r="D9" i="1"/>
</calcChain>
</file>

<file path=xl/sharedStrings.xml><?xml version="1.0" encoding="utf-8"?>
<sst xmlns="http://schemas.openxmlformats.org/spreadsheetml/2006/main" count="231" uniqueCount="67">
  <si>
    <t>Año</t>
  </si>
  <si>
    <t>Sí</t>
  </si>
  <si>
    <t>No</t>
  </si>
  <si>
    <t xml:space="preserve">Fuente: Renamu – INEI. Elaboración: DLL – Mincul. </t>
  </si>
  <si>
    <t xml:space="preserve"> </t>
  </si>
  <si>
    <t>Departamento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</si>
  <si>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</si>
  <si>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</si>
  <si>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</si>
  <si>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</si>
  <si>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</si>
  <si>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</si>
  <si>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</si>
  <si>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</si>
  <si>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</si>
  <si>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</si>
  <si>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</si>
  <si>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</si>
  <si>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</si>
  <si>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</si>
  <si>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</si>
  <si>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</si>
  <si>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</si>
  <si>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</si>
  <si>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</si>
  <si>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Prov. Const. del Callao</t>
  </si>
  <si>
    <t>Provincia de Lima 1/</t>
  </si>
  <si>
    <t>Puno</t>
  </si>
  <si>
    <t>Región Lima 2/</t>
  </si>
  <si>
    <t>San Martín</t>
  </si>
  <si>
    <t>Tacna</t>
  </si>
  <si>
    <t>Tumbes</t>
  </si>
  <si>
    <t>Ucayali</t>
  </si>
  <si>
    <t>Nota:  A partir del 2018 se incluye esta categoría para poder reportar información.</t>
  </si>
  <si>
    <t>Total de usuarios</t>
  </si>
  <si>
    <t>Número de usuarios</t>
  </si>
  <si>
    <t>Porcentaje de usuarios</t>
  </si>
  <si>
    <t>Total</t>
  </si>
  <si>
    <t>Total de revistas que disponen las bibliotecas municipales, 2016-2019</t>
  </si>
  <si>
    <t>Total de revistas</t>
  </si>
  <si>
    <t>Total de periódicos que disponen las bibliotecas municipales, 2016-2019</t>
  </si>
  <si>
    <t>Total de periódicos</t>
  </si>
  <si>
    <t>Total de material audiovisual que disponen las bibliotecas municipales, 2016-2019</t>
  </si>
  <si>
    <t>Total de material audiovisual</t>
  </si>
  <si>
    <t>Total de libros que disponen las bibliotecas municipales, 2016-2019</t>
  </si>
  <si>
    <t>Total de libros</t>
  </si>
  <si>
    <t>Total de libros electrónicos que disponen las bibliotecas municipales, 2016-2019</t>
  </si>
  <si>
    <t>Número de libros</t>
  </si>
  <si>
    <t>Porcentaje de libros</t>
  </si>
  <si>
    <t>Número de libros electrónicos</t>
  </si>
  <si>
    <t>Porcentaje de libros electrónicos</t>
  </si>
  <si>
    <t>Porcentaje de bibliotecas municipales que brindan el servicio de lectura en sala, 2016-2022</t>
  </si>
  <si>
    <t>Porcentaje de bibliotecas municipales que brindan el servicio de préstamo de libros a domicilio, 2016-2022</t>
  </si>
  <si>
    <t>Porcentaje de bibliotecas municipales que brindan el servicio de biblioteca virtual, 2016-2022</t>
  </si>
  <si>
    <t>Porcentaje de bibliotecas municipales que brindan el servicio de sala de revistas y periódicos (hemeroteca), 2016-2022</t>
  </si>
  <si>
    <t>Porcentaje de bibliotecas municipales que brindan el servicio de sala infantil, 2016-2022</t>
  </si>
  <si>
    <t>Porcentaje de bibliotecas municipales que brindan el servicio de internet, 2016-2022</t>
  </si>
  <si>
    <t>Porcentaje de bibliotecas municipales que brindan servicios culturales, 2016-2022</t>
  </si>
  <si>
    <t>Porcentaje de bibliotecas municipales que brindan servicios de catálogo de acceso al público, 2016-2022</t>
  </si>
  <si>
    <t>Porcentaje de bibliotecas municipales que brindan el servicio de biblioteca itinerante, 2018-2022</t>
  </si>
  <si>
    <t>Porcentaje de municipalidades que cuentan con biblioteca municipal, por departamento, 2016-2022</t>
  </si>
  <si>
    <t>Porcentaje de municipalidades que cuentan con biblioteca municipal, 2016-2022</t>
  </si>
  <si>
    <t>Total de usuarios en las bibliotecas municipales, 2016-2022</t>
  </si>
  <si>
    <t>Total de material en braille que disponen las bibliotecas municipales, 2016-2022</t>
  </si>
  <si>
    <t>Número y porcentaje de libros que disponen las bibliotecas municipales, 2022</t>
  </si>
  <si>
    <t>Número y porcentaje de libros electrónicos que disponen las bibliotecas municipales, 2022</t>
  </si>
  <si>
    <t>Número y porcentaje de usuarios en las bibliotecas municipales, por departamento, 2016-2022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</si>
</sst>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sz val="9"/>
      <color rgb="FFFF0000"/>
      <name val="Calibri"/>
      <family val="2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0" fontId="1" fillId="0" borderId="10"/>
  </cellStyleXfs>
  <cellXfs count="11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3" fillId="2" borderId="17" xfId="0" applyFont="1" applyFill="1" applyBorder="1" applyAlignment="1">
      <alignment horizontal="center" vertical="center" wrapText="1"/>
    </xf>
    <xf numFmtId="0" fontId="9" fillId="0" borderId="17" xfId="0" applyFont="1" applyBorder="1"/>
    <xf numFmtId="164" fontId="9" fillId="0" borderId="17" xfId="0" applyNumberFormat="1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4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/>
    <xf numFmtId="0" fontId="2" fillId="2" borderId="5" xfId="0" applyFont="1" applyFill="1" applyBorder="1"/>
    <xf numFmtId="0" fontId="9" fillId="2" borderId="17" xfId="0" applyFont="1" applyFill="1" applyBorder="1"/>
    <xf numFmtId="3" fontId="8" fillId="2" borderId="17" xfId="0" applyNumberFormat="1" applyFont="1" applyFill="1" applyBorder="1"/>
    <xf numFmtId="164" fontId="8" fillId="2" borderId="17" xfId="0" applyNumberFormat="1" applyFont="1" applyFill="1" applyBorder="1"/>
    <xf numFmtId="0" fontId="8" fillId="2" borderId="17" xfId="0" applyFont="1" applyFill="1" applyBorder="1"/>
    <xf numFmtId="9" fontId="8" fillId="2" borderId="17" xfId="0" applyNumberFormat="1" applyFont="1" applyFill="1" applyBorder="1"/>
    <xf numFmtId="0" fontId="4" fillId="2" borderId="5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64" fontId="8" fillId="0" borderId="26" xfId="0" applyNumberFormat="1" applyFont="1" applyBorder="1"/>
    <xf numFmtId="0" fontId="3" fillId="2" borderId="24" xfId="0" applyFont="1" applyFill="1" applyBorder="1" applyAlignment="1">
      <alignment horizontal="center" vertical="center" wrapText="1"/>
    </xf>
    <xf numFmtId="164" fontId="8" fillId="0" borderId="25" xfId="0" applyNumberFormat="1" applyFont="1" applyBorder="1"/>
    <xf numFmtId="164" fontId="8" fillId="0" borderId="27" xfId="0" applyNumberFormat="1" applyFont="1" applyBorder="1"/>
    <xf numFmtId="164" fontId="8" fillId="0" borderId="27" xfId="1" applyNumberFormat="1" applyFont="1" applyBorder="1"/>
    <xf numFmtId="164" fontId="8" fillId="0" borderId="26" xfId="1" applyNumberFormat="1" applyFont="1" applyBorder="1"/>
    <xf numFmtId="164" fontId="8" fillId="0" borderId="34" xfId="0" applyNumberFormat="1" applyFont="1" applyBorder="1" applyAlignment="1">
      <alignment horizontal="right"/>
    </xf>
    <xf numFmtId="164" fontId="8" fillId="0" borderId="25" xfId="0" applyNumberFormat="1" applyFont="1" applyBorder="1" applyAlignment="1">
      <alignment horizontal="right"/>
    </xf>
    <xf numFmtId="164" fontId="8" fillId="0" borderId="32" xfId="0" applyNumberFormat="1" applyFont="1" applyBorder="1" applyAlignment="1">
      <alignment horizontal="right"/>
    </xf>
    <xf numFmtId="0" fontId="3" fillId="2" borderId="30" xfId="0" applyFont="1" applyFill="1" applyBorder="1" applyAlignment="1">
      <alignment horizontal="center" vertical="center"/>
    </xf>
    <xf numFmtId="164" fontId="8" fillId="0" borderId="26" xfId="0" applyNumberFormat="1" applyFont="1" applyBorder="1" applyAlignment="1">
      <alignment horizontal="right"/>
    </xf>
    <xf numFmtId="164" fontId="8" fillId="0" borderId="27" xfId="0" applyNumberFormat="1" applyFont="1" applyBorder="1" applyAlignment="1">
      <alignment horizontal="right"/>
    </xf>
    <xf numFmtId="164" fontId="8" fillId="0" borderId="32" xfId="1" applyNumberFormat="1" applyFont="1" applyBorder="1" applyAlignment="1">
      <alignment horizontal="right"/>
    </xf>
    <xf numFmtId="164" fontId="8" fillId="0" borderId="33" xfId="1" applyNumberFormat="1" applyFont="1" applyBorder="1" applyAlignment="1">
      <alignment horizontal="right"/>
    </xf>
    <xf numFmtId="3" fontId="3" fillId="2" borderId="31" xfId="0" applyNumberFormat="1" applyFont="1" applyFill="1" applyBorder="1" applyAlignment="1">
      <alignment horizontal="right" vertical="center"/>
    </xf>
    <xf numFmtId="3" fontId="3" fillId="2" borderId="35" xfId="0" applyNumberFormat="1" applyFont="1" applyFill="1" applyBorder="1" applyAlignment="1">
      <alignment horizontal="right" vertical="center"/>
    </xf>
    <xf numFmtId="3" fontId="3" fillId="2" borderId="36" xfId="0" applyNumberFormat="1" applyFont="1" applyFill="1" applyBorder="1" applyAlignment="1">
      <alignment horizontal="right" vertical="center"/>
    </xf>
    <xf numFmtId="0" fontId="1" fillId="0" borderId="10" xfId="2"/>
    <xf numFmtId="0" fontId="2" fillId="0" borderId="10" xfId="2" applyFont="1"/>
    <xf numFmtId="0" fontId="3" fillId="2" borderId="18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/>
    </xf>
    <xf numFmtId="3" fontId="3" fillId="2" borderId="15" xfId="2" applyNumberFormat="1" applyFont="1" applyFill="1" applyBorder="1" applyAlignment="1">
      <alignment horizontal="right" vertical="center"/>
    </xf>
    <xf numFmtId="0" fontId="3" fillId="2" borderId="21" xfId="2" applyFont="1" applyFill="1" applyBorder="1" applyAlignment="1">
      <alignment horizontal="center" vertical="center"/>
    </xf>
    <xf numFmtId="3" fontId="3" fillId="2" borderId="16" xfId="2" applyNumberFormat="1" applyFont="1" applyFill="1" applyBorder="1" applyAlignment="1">
      <alignment horizontal="right" vertical="center"/>
    </xf>
    <xf numFmtId="0" fontId="11" fillId="0" borderId="10" xfId="2" applyFont="1"/>
    <xf numFmtId="0" fontId="3" fillId="2" borderId="19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 wrapText="1"/>
    </xf>
    <xf numFmtId="0" fontId="3" fillId="2" borderId="28" xfId="2" applyFont="1" applyFill="1" applyBorder="1" applyAlignment="1">
      <alignment horizontal="center" vertical="center"/>
    </xf>
    <xf numFmtId="3" fontId="3" fillId="2" borderId="25" xfId="2" applyNumberFormat="1" applyFont="1" applyFill="1" applyBorder="1" applyAlignment="1">
      <alignment horizontal="right" vertical="center"/>
    </xf>
    <xf numFmtId="0" fontId="3" fillId="2" borderId="29" xfId="2" applyFont="1" applyFill="1" applyBorder="1" applyAlignment="1">
      <alignment horizontal="center" vertical="center"/>
    </xf>
    <xf numFmtId="3" fontId="3" fillId="2" borderId="26" xfId="2" applyNumberFormat="1" applyFont="1" applyFill="1" applyBorder="1" applyAlignment="1">
      <alignment horizontal="right" vertical="center"/>
    </xf>
    <xf numFmtId="0" fontId="3" fillId="2" borderId="30" xfId="2" applyFont="1" applyFill="1" applyBorder="1" applyAlignment="1">
      <alignment horizontal="center" vertical="center"/>
    </xf>
    <xf numFmtId="3" fontId="3" fillId="2" borderId="27" xfId="2" applyNumberFormat="1" applyFont="1" applyFill="1" applyBorder="1" applyAlignment="1">
      <alignment horizontal="right" vertical="center"/>
    </xf>
    <xf numFmtId="0" fontId="8" fillId="0" borderId="10" xfId="2" applyFont="1" applyAlignment="1">
      <alignment horizontal="center"/>
    </xf>
    <xf numFmtId="0" fontId="3" fillId="2" borderId="10" xfId="2" applyFont="1" applyFill="1" applyAlignment="1">
      <alignment horizontal="center" vertical="center" wrapText="1"/>
    </xf>
    <xf numFmtId="0" fontId="8" fillId="0" borderId="17" xfId="2" applyFont="1" applyBorder="1"/>
    <xf numFmtId="3" fontId="8" fillId="0" borderId="17" xfId="2" applyNumberFormat="1" applyFont="1" applyBorder="1"/>
    <xf numFmtId="164" fontId="8" fillId="0" borderId="17" xfId="2" applyNumberFormat="1" applyFont="1" applyBorder="1"/>
    <xf numFmtId="164" fontId="8" fillId="0" borderId="10" xfId="2" applyNumberFormat="1" applyFont="1"/>
    <xf numFmtId="0" fontId="4" fillId="2" borderId="10" xfId="2" applyFont="1" applyFill="1" applyAlignment="1">
      <alignment vertical="center"/>
    </xf>
    <xf numFmtId="0" fontId="3" fillId="2" borderId="17" xfId="2" applyFont="1" applyFill="1" applyBorder="1" applyAlignment="1">
      <alignment horizontal="center" vertical="center"/>
    </xf>
    <xf numFmtId="0" fontId="0" fillId="3" borderId="0" xfId="0" applyFill="1"/>
    <xf numFmtId="0" fontId="4" fillId="2" borderId="8" xfId="0" applyFont="1" applyFill="1" applyBorder="1" applyAlignment="1">
      <alignment horizontal="left" vertical="center"/>
    </xf>
    <xf numFmtId="0" fontId="5" fillId="0" borderId="9" xfId="0" applyFont="1" applyBorder="1"/>
    <xf numFmtId="0" fontId="5" fillId="0" borderId="10" xfId="0" applyFont="1" applyBorder="1"/>
    <xf numFmtId="0" fontId="3" fillId="2" borderId="21" xfId="0" applyFont="1" applyFill="1" applyBorder="1" applyAlignment="1">
      <alignment horizontal="center" vertical="center" wrapText="1"/>
    </xf>
    <xf numFmtId="0" fontId="5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5" fillId="0" borderId="15" xfId="0" applyFont="1" applyBorder="1"/>
    <xf numFmtId="0" fontId="5" fillId="0" borderId="16" xfId="0" applyFont="1" applyBorder="1"/>
    <xf numFmtId="0" fontId="4" fillId="2" borderId="10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5" fillId="3" borderId="14" xfId="0" applyFont="1" applyFill="1" applyBorder="1"/>
    <xf numFmtId="0" fontId="8" fillId="2" borderId="11" xfId="0" applyFont="1" applyFill="1" applyBorder="1" applyAlignment="1">
      <alignment horizontal="center" vertical="center"/>
    </xf>
    <xf numFmtId="0" fontId="5" fillId="3" borderId="15" xfId="0" applyFont="1" applyFill="1" applyBorder="1"/>
    <xf numFmtId="0" fontId="5" fillId="3" borderId="16" xfId="0" applyFont="1" applyFill="1" applyBorder="1"/>
    <xf numFmtId="0" fontId="8" fillId="2" borderId="12" xfId="0" applyFont="1" applyFill="1" applyBorder="1" applyAlignment="1">
      <alignment horizontal="center" vertical="center"/>
    </xf>
    <xf numFmtId="0" fontId="5" fillId="3" borderId="13" xfId="0" applyFont="1" applyFill="1" applyBorder="1"/>
    <xf numFmtId="0" fontId="4" fillId="2" borderId="10" xfId="2" applyFont="1" applyFill="1" applyAlignment="1">
      <alignment horizontal="left" vertical="center"/>
    </xf>
    <xf numFmtId="0" fontId="5" fillId="0" borderId="10" xfId="2" applyFont="1"/>
    <xf numFmtId="0" fontId="12" fillId="0" borderId="10" xfId="2" applyFont="1" applyAlignment="1">
      <alignment horizontal="left" vertical="top" wrapText="1"/>
    </xf>
    <xf numFmtId="0" fontId="1" fillId="0" borderId="10" xfId="2"/>
    <xf numFmtId="0" fontId="8" fillId="0" borderId="11" xfId="2" applyFont="1" applyBorder="1" applyAlignment="1">
      <alignment horizontal="center" vertical="center"/>
    </xf>
    <xf numFmtId="0" fontId="5" fillId="0" borderId="15" xfId="2" applyFont="1" applyBorder="1"/>
    <xf numFmtId="0" fontId="5" fillId="0" borderId="16" xfId="2" applyFont="1" applyBorder="1"/>
    <xf numFmtId="0" fontId="3" fillId="2" borderId="19" xfId="2" applyFont="1" applyFill="1" applyBorder="1" applyAlignment="1">
      <alignment horizontal="center" vertical="center" wrapText="1"/>
    </xf>
    <xf numFmtId="0" fontId="5" fillId="0" borderId="22" xfId="2" applyFont="1" applyBorder="1"/>
    <xf numFmtId="0" fontId="5" fillId="0" borderId="21" xfId="2" applyFont="1" applyBorder="1"/>
    <xf numFmtId="0" fontId="5" fillId="0" borderId="23" xfId="2" applyFont="1" applyBorder="1"/>
    <xf numFmtId="0" fontId="8" fillId="0" borderId="19" xfId="2" applyFont="1" applyBorder="1" applyAlignment="1">
      <alignment horizontal="center" vertical="center"/>
    </xf>
  </cellXfs>
  <cellStyles count="3">
    <cellStyle name="Normal" xfId="0" builtinId="0"/>
    <cellStyle name="Normal 2" xfId="2" xr:uid="{67263615-802C-4DC7-9306-714FFC47674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757575"/>
                </a:solidFill>
                <a:latin typeface="calibri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Porcentaje de municipalidades que cuentan con biblioteca municipal (2016-2022)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tx>
            <c:strRef>
              <c:f>biblio_munis!$C$4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biblio_munis!$B$5:$B$11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biblio_munis!$C$5:$C$11</c:f>
              <c:numCache>
                <c:formatCode>0.0%</c:formatCode>
                <c:ptCount val="7"/>
                <c:pt idx="0">
                  <c:v>0.37061048082117781</c:v>
                </c:pt>
                <c:pt idx="1">
                  <c:v>0.29700854700854701</c:v>
                </c:pt>
                <c:pt idx="2">
                  <c:v>0.25453575240128068</c:v>
                </c:pt>
                <c:pt idx="3">
                  <c:v>0.25320512820512819</c:v>
                </c:pt>
                <c:pt idx="4">
                  <c:v>0.29775880469583776</c:v>
                </c:pt>
                <c:pt idx="5">
                  <c:v>0.23799359658484526</c:v>
                </c:pt>
                <c:pt idx="6">
                  <c:v>0.23320994182971971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06A-4351-A32B-36F9CF71323B}"/>
            </c:ext>
          </c:extLst>
        </c:ser>
        <c:ser>
          <c:idx val="1"/>
          <c:order val="1"/>
          <c:tx>
            <c:strRef>
              <c:f>biblio_munis!$D$4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biblio_munis!$B$5:$B$11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biblio_munis!$D$5:$D$11</c:f>
              <c:numCache>
                <c:formatCode>0.0%</c:formatCode>
                <c:ptCount val="7"/>
                <c:pt idx="0">
                  <c:v>0.62938951917882213</c:v>
                </c:pt>
                <c:pt idx="1">
                  <c:v>0.70299145299145294</c:v>
                </c:pt>
                <c:pt idx="2">
                  <c:v>0.74546424759871932</c:v>
                </c:pt>
                <c:pt idx="3">
                  <c:v>0.74679487179487181</c:v>
                </c:pt>
                <c:pt idx="4">
                  <c:v>0.70224119530416229</c:v>
                </c:pt>
                <c:pt idx="5">
                  <c:v>0.7620064034151548</c:v>
                </c:pt>
                <c:pt idx="6">
                  <c:v>0.76679005817028023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06A-4351-A32B-36F9CF713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829676"/>
        <c:axId val="495908957"/>
      </c:barChart>
      <c:catAx>
        <c:axId val="388296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495908957"/>
        <c:crosses val="autoZero"/>
        <c:auto val="1"/>
        <c:lblAlgn val="ctr"/>
        <c:lblOffset val="100"/>
        <c:noMultiLvlLbl val="1"/>
      </c:catAx>
      <c:valAx>
        <c:axId val="495908957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38829676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1000" b="0" i="0">
              <a:solidFill>
                <a:srgbClr val="1A1A1A"/>
              </a:solidFill>
              <a:latin typeface="calibri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200" b="0" i="0" u="none" strike="noStrike" kern="1200" baseline="0">
                <a:solidFill>
                  <a:srgbClr val="757575"/>
                </a:solidFill>
                <a:latin typeface="calibri"/>
                <a:ea typeface="+mn-ea"/>
                <a:cs typeface="+mn-cs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Porcentaje de bibliotecas municipales que brindan servicios culturales (2016-2022)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3.0374775151651011E-2"/>
          <c:y val="0.26863840096910963"/>
          <c:w val="0.93925044969669802"/>
          <c:h val="0.60632667070462343"/>
        </c:manualLayout>
      </c:layout>
      <c:barChart>
        <c:barDir val="col"/>
        <c:grouping val="percentStacked"/>
        <c:varyColors val="1"/>
        <c:ser>
          <c:idx val="0"/>
          <c:order val="0"/>
          <c:tx>
            <c:v>Sí</c:v>
          </c:tx>
          <c:spPr>
            <a:solidFill>
              <a:srgbClr val="5B9BD5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biblio_munis_ss!$B$129:$B$132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biblio_munis_ss!$C$129:$C$132</c:f>
              <c:numCache>
                <c:formatCode>0.0%</c:formatCode>
                <c:ptCount val="4"/>
                <c:pt idx="0">
                  <c:v>0.21634062140391255</c:v>
                </c:pt>
                <c:pt idx="1">
                  <c:v>0.259475218658892</c:v>
                </c:pt>
                <c:pt idx="2">
                  <c:v>0.48769574944071586</c:v>
                </c:pt>
                <c:pt idx="3">
                  <c:v>0.33333333333333326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6D92-4DEC-8E14-5F4E9B02D60D}"/>
            </c:ext>
          </c:extLst>
        </c:ser>
        <c:ser>
          <c:idx val="1"/>
          <c:order val="1"/>
          <c:tx>
            <c:v>No</c:v>
          </c:tx>
          <c:spPr>
            <a:solidFill>
              <a:srgbClr val="A5A5A5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biblio_munis_ss!$B$129:$B$132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biblio_munis_ss!$D$129:$D$132</c:f>
              <c:numCache>
                <c:formatCode>0.0%</c:formatCode>
                <c:ptCount val="4"/>
                <c:pt idx="0">
                  <c:v>0.78365937859608747</c:v>
                </c:pt>
                <c:pt idx="1">
                  <c:v>0.740524781341108</c:v>
                </c:pt>
                <c:pt idx="2">
                  <c:v>0.51230425055928408</c:v>
                </c:pt>
                <c:pt idx="3">
                  <c:v>0.66666666666666674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6D92-4DEC-8E14-5F4E9B02D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3166158"/>
        <c:axId val="192210966"/>
      </c:barChart>
      <c:catAx>
        <c:axId val="198316615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es-PE"/>
          </a:p>
        </c:txPr>
        <c:crossAx val="192210966"/>
        <c:crosses val="autoZero"/>
        <c:auto val="1"/>
        <c:lblAlgn val="ctr"/>
        <c:lblOffset val="100"/>
        <c:noMultiLvlLbl val="1"/>
      </c:catAx>
      <c:valAx>
        <c:axId val="19221096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crossAx val="198316615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900" b="0" i="0" u="none" strike="noStrike" kern="1200" baseline="0">
              <a:solidFill>
                <a:srgbClr val="1A1A1A"/>
              </a:solidFill>
              <a:latin typeface="calibri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200" b="0" i="0" u="none" strike="noStrike" kern="1200" baseline="0">
                <a:solidFill>
                  <a:srgbClr val="757575"/>
                </a:solidFill>
                <a:latin typeface="calibri"/>
                <a:ea typeface="+mn-ea"/>
                <a:cs typeface="+mn-cs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Porcentaje de bibliotecas municipales que brindan servicios de catálogo de acceso al público (2016-2022)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3.0374775151651011E-2"/>
          <c:y val="0.26863840096910963"/>
          <c:w val="0.93925044969669802"/>
          <c:h val="0.60632667070462343"/>
        </c:manualLayout>
      </c:layout>
      <c:barChart>
        <c:barDir val="col"/>
        <c:grouping val="percentStacked"/>
        <c:varyColors val="1"/>
        <c:ser>
          <c:idx val="0"/>
          <c:order val="0"/>
          <c:tx>
            <c:v>Sí</c:v>
          </c:tx>
          <c:spPr>
            <a:solidFill>
              <a:srgbClr val="5B9BD5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biblio_munis_ss!$B$148:$B$151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biblio_munis_ss!$C$148:$C$151</c:f>
              <c:numCache>
                <c:formatCode>0.0%</c:formatCode>
                <c:ptCount val="4"/>
                <c:pt idx="0">
                  <c:v>0.10356731875719218</c:v>
                </c:pt>
                <c:pt idx="1">
                  <c:v>0.1282798833819242</c:v>
                </c:pt>
                <c:pt idx="2">
                  <c:v>0.23042505592841164</c:v>
                </c:pt>
                <c:pt idx="3">
                  <c:v>0.17094017094017094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DECD-45E7-9FF9-F55FFFECB78A}"/>
            </c:ext>
          </c:extLst>
        </c:ser>
        <c:ser>
          <c:idx val="1"/>
          <c:order val="1"/>
          <c:tx>
            <c:v>No</c:v>
          </c:tx>
          <c:spPr>
            <a:solidFill>
              <a:srgbClr val="A5A5A5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biblio_munis_ss!$B$148:$B$151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biblio_munis_ss!$D$148:$D$151</c:f>
              <c:numCache>
                <c:formatCode>0.0%</c:formatCode>
                <c:ptCount val="4"/>
                <c:pt idx="0">
                  <c:v>0.89643268124280784</c:v>
                </c:pt>
                <c:pt idx="1">
                  <c:v>0.8717201166180758</c:v>
                </c:pt>
                <c:pt idx="2">
                  <c:v>0.76957494407158833</c:v>
                </c:pt>
                <c:pt idx="3">
                  <c:v>0.829059829059829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DECD-45E7-9FF9-F55FFFECB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9245398"/>
        <c:axId val="1100175619"/>
      </c:barChart>
      <c:catAx>
        <c:axId val="175924539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es-PE"/>
          </a:p>
        </c:txPr>
        <c:crossAx val="1100175619"/>
        <c:crosses val="autoZero"/>
        <c:auto val="1"/>
        <c:lblAlgn val="ctr"/>
        <c:lblOffset val="100"/>
        <c:noMultiLvlLbl val="1"/>
      </c:catAx>
      <c:valAx>
        <c:axId val="1100175619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crossAx val="175924539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900" b="0" i="0" u="none" strike="noStrike" kern="1200" baseline="0">
              <a:solidFill>
                <a:srgbClr val="1A1A1A"/>
              </a:solidFill>
              <a:latin typeface="calibri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757575"/>
                </a:solidFill>
                <a:latin typeface="calibri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Total de usuarios en las bibliotecas municipales (2016-2022)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biblio_usuarios!$B$5:$B$10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biblio_usuarios!$C$5:$C$10</c:f>
              <c:numCache>
                <c:formatCode>#,##0</c:formatCode>
                <c:ptCount val="6"/>
                <c:pt idx="0">
                  <c:v>1537134</c:v>
                </c:pt>
                <c:pt idx="1">
                  <c:v>1395891</c:v>
                </c:pt>
                <c:pt idx="2">
                  <c:v>1393033</c:v>
                </c:pt>
                <c:pt idx="3">
                  <c:v>1149800</c:v>
                </c:pt>
                <c:pt idx="4">
                  <c:v>274025</c:v>
                </c:pt>
                <c:pt idx="5">
                  <c:v>589449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933-4A36-ACD2-E92CDEABF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968334"/>
        <c:axId val="145979043"/>
      </c:barChart>
      <c:catAx>
        <c:axId val="20919683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145979043"/>
        <c:crosses val="autoZero"/>
        <c:auto val="1"/>
        <c:lblAlgn val="ctr"/>
        <c:lblOffset val="100"/>
        <c:noMultiLvlLbl val="1"/>
      </c:catAx>
      <c:valAx>
        <c:axId val="145979043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209196833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 </a:t>
            </a:r>
            <a:r>
              <a:rPr lang="es-PE" b="1">
                <a:solidFill>
                  <a:sysClr val="windowText" lastClr="000000"/>
                </a:solidFill>
              </a:rPr>
              <a:t>Porcentaje de usuarios en las bibliotecas municipales, por departamento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biblio_usuarios_dpto!$B$7:$B$31</c:f>
              <c:strCache>
                <c:ptCount val="25"/>
                <c:pt idx="0">
                  <c:v>Amazonas</c:v>
                </c:pt>
                <c:pt idx="1">
                  <c:v>Áncash</c:v>
                </c:pt>
                <c:pt idx="2">
                  <c:v>Apurímac</c:v>
                </c:pt>
                <c:pt idx="3">
                  <c:v>Arequipa</c:v>
                </c:pt>
                <c:pt idx="4">
                  <c:v>Ayacucho</c:v>
                </c:pt>
                <c:pt idx="5">
                  <c:v>Cajamarca</c:v>
                </c:pt>
                <c:pt idx="6">
                  <c:v>Cusco</c:v>
                </c:pt>
                <c:pt idx="7">
                  <c:v>Huancavelica</c:v>
                </c:pt>
                <c:pt idx="8">
                  <c:v>Huánuco</c:v>
                </c:pt>
                <c:pt idx="9">
                  <c:v>Ica</c:v>
                </c:pt>
                <c:pt idx="10">
                  <c:v>Junín</c:v>
                </c:pt>
                <c:pt idx="11">
                  <c:v>La Libertad</c:v>
                </c:pt>
                <c:pt idx="12">
                  <c:v>Lambayeque</c:v>
                </c:pt>
                <c:pt idx="13">
                  <c:v>Lima</c:v>
                </c:pt>
                <c:pt idx="14">
                  <c:v>Loreto</c:v>
                </c:pt>
                <c:pt idx="15">
                  <c:v>Madre de Dios</c:v>
                </c:pt>
                <c:pt idx="16">
                  <c:v>Moquegua</c:v>
                </c:pt>
                <c:pt idx="17">
                  <c:v>Pasco</c:v>
                </c:pt>
                <c:pt idx="18">
                  <c:v>Piura</c:v>
                </c:pt>
                <c:pt idx="19">
                  <c:v>Prov. Const. del Callao</c:v>
                </c:pt>
                <c:pt idx="20">
                  <c:v>Puno</c:v>
                </c:pt>
                <c:pt idx="21">
                  <c:v>San Martín</c:v>
                </c:pt>
                <c:pt idx="22">
                  <c:v>Tacna</c:v>
                </c:pt>
                <c:pt idx="23">
                  <c:v>Tumbes</c:v>
                </c:pt>
                <c:pt idx="24">
                  <c:v>Ucayali</c:v>
                </c:pt>
              </c:strCache>
            </c:strRef>
          </c:cat>
          <c:val>
            <c:numRef>
              <c:f>biblio_usuarios_dpto!$N$7:$N$31</c:f>
              <c:numCache>
                <c:formatCode>0.0%</c:formatCode>
                <c:ptCount val="25"/>
                <c:pt idx="0">
                  <c:v>4.5890314514063137E-3</c:v>
                </c:pt>
                <c:pt idx="1">
                  <c:v>3.2652528038897344E-2</c:v>
                </c:pt>
                <c:pt idx="2">
                  <c:v>1.1322438412822823E-2</c:v>
                </c:pt>
                <c:pt idx="3">
                  <c:v>0.13691769771430606</c:v>
                </c:pt>
                <c:pt idx="4">
                  <c:v>9.1152924171556821E-3</c:v>
                </c:pt>
                <c:pt idx="5">
                  <c:v>1.5823251884386946E-2</c:v>
                </c:pt>
                <c:pt idx="6">
                  <c:v>8.8961046672400831E-2</c:v>
                </c:pt>
                <c:pt idx="7">
                  <c:v>1.1889069283347669E-2</c:v>
                </c:pt>
                <c:pt idx="8">
                  <c:v>4.5109924692382205E-3</c:v>
                </c:pt>
                <c:pt idx="9">
                  <c:v>1.9616625017601183E-2</c:v>
                </c:pt>
                <c:pt idx="10">
                  <c:v>1.5297337004558494E-2</c:v>
                </c:pt>
                <c:pt idx="11">
                  <c:v>0.11024024131010486</c:v>
                </c:pt>
                <c:pt idx="12">
                  <c:v>1.0796523532994373E-2</c:v>
                </c:pt>
                <c:pt idx="13">
                  <c:v>0.28868655303512264</c:v>
                </c:pt>
                <c:pt idx="14">
                  <c:v>7.6698747474336203E-3</c:v>
                </c:pt>
                <c:pt idx="15">
                  <c:v>4.529653964974069E-4</c:v>
                </c:pt>
                <c:pt idx="16">
                  <c:v>1.7881105914167299E-3</c:v>
                </c:pt>
                <c:pt idx="17">
                  <c:v>2.2410759879141366E-2</c:v>
                </c:pt>
                <c:pt idx="18">
                  <c:v>5.9995012291139689E-2</c:v>
                </c:pt>
                <c:pt idx="19">
                  <c:v>4.458061681332906E-2</c:v>
                </c:pt>
                <c:pt idx="20">
                  <c:v>8.6960873629440369E-2</c:v>
                </c:pt>
                <c:pt idx="21">
                  <c:v>9.4376273435021526E-3</c:v>
                </c:pt>
                <c:pt idx="22">
                  <c:v>2.9519093254887192E-4</c:v>
                </c:pt>
                <c:pt idx="23">
                  <c:v>1.5862271375470991E-3</c:v>
                </c:pt>
                <c:pt idx="24">
                  <c:v>4.404112993660181E-3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DD6-B6AB-8AF0049CB5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57197376"/>
        <c:axId val="1057195456"/>
      </c:barChart>
      <c:catAx>
        <c:axId val="1057197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57195456"/>
        <c:crosses val="autoZero"/>
        <c:auto val="1"/>
        <c:lblAlgn val="ctr"/>
        <c:lblOffset val="100"/>
        <c:noMultiLvlLbl val="0"/>
      </c:catAx>
      <c:valAx>
        <c:axId val="1057195456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05719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200" b="0" i="0">
                <a:solidFill>
                  <a:srgbClr val="757575"/>
                </a:solidFill>
                <a:latin typeface="calibri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Total de revistas que disponen las bibliotecas municipales (2018-2019)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Total de revistas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biblio_material!$B$5:$B$6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biblio_material!$C$5:$C$6</c:f>
              <c:numCache>
                <c:formatCode>#,##0</c:formatCode>
                <c:ptCount val="2"/>
                <c:pt idx="0">
                  <c:v>82156</c:v>
                </c:pt>
                <c:pt idx="1">
                  <c:v>99754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F6C-49F9-9897-668D0A176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988438"/>
        <c:axId val="1981073755"/>
      </c:barChart>
      <c:catAx>
        <c:axId val="2449884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1981073755"/>
        <c:crosses val="autoZero"/>
        <c:auto val="1"/>
        <c:lblAlgn val="ctr"/>
        <c:lblOffset val="100"/>
        <c:noMultiLvlLbl val="1"/>
      </c:catAx>
      <c:valAx>
        <c:axId val="198107375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24498843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200" b="0" i="0">
                <a:solidFill>
                  <a:srgbClr val="757575"/>
                </a:solidFill>
                <a:latin typeface="calibri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Total de periódicos que disponen las bibliotecas municipales (2018-2019)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Total de revistas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biblio_material!$B$21:$B$22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biblio_material!$C$21:$C$22</c:f>
              <c:numCache>
                <c:formatCode>#,##0</c:formatCode>
                <c:ptCount val="2"/>
                <c:pt idx="0">
                  <c:v>96715</c:v>
                </c:pt>
                <c:pt idx="1">
                  <c:v>116877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980-442D-A05C-0E86B4BDC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286316"/>
        <c:axId val="2057803749"/>
      </c:barChart>
      <c:catAx>
        <c:axId val="5082863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2057803749"/>
        <c:crosses val="autoZero"/>
        <c:auto val="1"/>
        <c:lblAlgn val="ctr"/>
        <c:lblOffset val="100"/>
        <c:noMultiLvlLbl val="1"/>
      </c:catAx>
      <c:valAx>
        <c:axId val="205780374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50828631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200" b="0" i="0">
                <a:solidFill>
                  <a:srgbClr val="757575"/>
                </a:solidFill>
                <a:latin typeface="calibri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Total de material audiovisual que disponen las bibliotecas municipales (2016-2019)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Total de revistas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biblio_material!$B$38:$B$41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biblio_material!$C$38:$C$41</c:f>
              <c:numCache>
                <c:formatCode>#,##0</c:formatCode>
                <c:ptCount val="4"/>
                <c:pt idx="0">
                  <c:v>15327</c:v>
                </c:pt>
                <c:pt idx="1">
                  <c:v>20164</c:v>
                </c:pt>
                <c:pt idx="2">
                  <c:v>13801</c:v>
                </c:pt>
                <c:pt idx="3">
                  <c:v>14640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C90-4AC0-9D29-6A12E0BE4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04390"/>
        <c:axId val="1100454445"/>
      </c:barChart>
      <c:catAx>
        <c:axId val="246043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1100454445"/>
        <c:crosses val="autoZero"/>
        <c:auto val="1"/>
        <c:lblAlgn val="ctr"/>
        <c:lblOffset val="100"/>
        <c:noMultiLvlLbl val="1"/>
      </c:catAx>
      <c:valAx>
        <c:axId val="110045444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2460439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200" b="0" i="0">
                <a:solidFill>
                  <a:srgbClr val="757575"/>
                </a:solidFill>
                <a:latin typeface="calibri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Total de libros que disponen las bibliotecas municipales (2016-2019)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Total de revistas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biblio_material!$B$57:$B$60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biblio_material!$C$57:$C$60</c:f>
              <c:numCache>
                <c:formatCode>#,##0</c:formatCode>
                <c:ptCount val="4"/>
                <c:pt idx="0">
                  <c:v>1901144</c:v>
                </c:pt>
                <c:pt idx="1">
                  <c:v>1938677</c:v>
                </c:pt>
                <c:pt idx="2">
                  <c:v>1591739</c:v>
                </c:pt>
                <c:pt idx="3">
                  <c:v>1698577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21A-4569-B7AD-89EE8125E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8390422"/>
        <c:axId val="738177325"/>
      </c:barChart>
      <c:catAx>
        <c:axId val="17783904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738177325"/>
        <c:crosses val="autoZero"/>
        <c:auto val="1"/>
        <c:lblAlgn val="ctr"/>
        <c:lblOffset val="100"/>
        <c:noMultiLvlLbl val="1"/>
      </c:catAx>
      <c:valAx>
        <c:axId val="73817732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177839042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200" b="0" i="0">
                <a:solidFill>
                  <a:srgbClr val="757575"/>
                </a:solidFill>
                <a:latin typeface="calibri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Total de libros electrónicos que disponen las bibliotecas municipales (2016-2019)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Total de revistas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biblio_material!$B$77:$B$80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biblio_material!$C$77:$C$80</c:f>
              <c:numCache>
                <c:formatCode>#,##0</c:formatCode>
                <c:ptCount val="4"/>
                <c:pt idx="0">
                  <c:v>43347</c:v>
                </c:pt>
                <c:pt idx="1">
                  <c:v>46403</c:v>
                </c:pt>
                <c:pt idx="2">
                  <c:v>3694</c:v>
                </c:pt>
                <c:pt idx="3">
                  <c:v>4232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E8F-48E4-8A45-0B3648ED9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768789"/>
        <c:axId val="1234794169"/>
      </c:barChart>
      <c:catAx>
        <c:axId val="3377687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1234794169"/>
        <c:crosses val="autoZero"/>
        <c:auto val="1"/>
        <c:lblAlgn val="ctr"/>
        <c:lblOffset val="100"/>
        <c:noMultiLvlLbl val="1"/>
      </c:catAx>
      <c:valAx>
        <c:axId val="123479416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33776878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200" b="0" i="0">
                <a:solidFill>
                  <a:srgbClr val="757575"/>
                </a:solidFill>
                <a:latin typeface="calibri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Total de material en braille que disponen las bibliotecas municipales (2016-2022)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biblio_material!$B$95:$B$100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biblio_material!$C$95:$C$100</c:f>
              <c:numCache>
                <c:formatCode>#,##0</c:formatCode>
                <c:ptCount val="6"/>
                <c:pt idx="0">
                  <c:v>1617</c:v>
                </c:pt>
                <c:pt idx="1">
                  <c:v>1615</c:v>
                </c:pt>
                <c:pt idx="2">
                  <c:v>3317</c:v>
                </c:pt>
                <c:pt idx="3">
                  <c:v>2186</c:v>
                </c:pt>
                <c:pt idx="4">
                  <c:v>2536</c:v>
                </c:pt>
                <c:pt idx="5">
                  <c:v>2722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322-42F8-AE00-875869346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367529"/>
        <c:axId val="454573503"/>
      </c:barChart>
      <c:catAx>
        <c:axId val="19993675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454573503"/>
        <c:crosses val="autoZero"/>
        <c:auto val="1"/>
        <c:lblAlgn val="ctr"/>
        <c:lblOffset val="100"/>
        <c:noMultiLvlLbl val="1"/>
      </c:catAx>
      <c:valAx>
        <c:axId val="454573503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99936752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es-PE" sz="1400" b="0" i="0">
                <a:solidFill>
                  <a:srgbClr val="757575"/>
                </a:solidFill>
                <a:latin typeface="calibri"/>
              </a:rPr>
              <a:t>Porcentaje de municipalidades que cuentan con biblioteca municipal, por departamento, 2022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1"/>
        <c:ser>
          <c:idx val="0"/>
          <c:order val="0"/>
          <c:tx>
            <c:strRef>
              <c:f>Biblio_munis_dpto!$O$6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Biblio_munis_dpto!$B$7:$B$33</c:f>
              <c:strCache>
                <c:ptCount val="27"/>
                <c:pt idx="0">
                  <c:v>Amazonas</c:v>
                </c:pt>
                <c:pt idx="1">
                  <c:v>Áncash</c:v>
                </c:pt>
                <c:pt idx="2">
                  <c:v>Apurímac</c:v>
                </c:pt>
                <c:pt idx="3">
                  <c:v>Arequipa</c:v>
                </c:pt>
                <c:pt idx="4">
                  <c:v>Ayacucho</c:v>
                </c:pt>
                <c:pt idx="5">
                  <c:v>Cajamarca</c:v>
                </c:pt>
                <c:pt idx="6">
                  <c:v>Cusco</c:v>
                </c:pt>
                <c:pt idx="7">
                  <c:v>Huancavelica</c:v>
                </c:pt>
                <c:pt idx="8">
                  <c:v>Huánuco</c:v>
                </c:pt>
                <c:pt idx="9">
                  <c:v>Ica</c:v>
                </c:pt>
                <c:pt idx="10">
                  <c:v>Junín</c:v>
                </c:pt>
                <c:pt idx="11">
                  <c:v>La Libertad</c:v>
                </c:pt>
                <c:pt idx="12">
                  <c:v>Lambayeque</c:v>
                </c:pt>
                <c:pt idx="13">
                  <c:v>Lima</c:v>
                </c:pt>
                <c:pt idx="14">
                  <c:v>Loreto</c:v>
                </c:pt>
                <c:pt idx="15">
                  <c:v>Madre de Dios</c:v>
                </c:pt>
                <c:pt idx="16">
                  <c:v>Moquegua</c:v>
                </c:pt>
                <c:pt idx="17">
                  <c:v>Pasco</c:v>
                </c:pt>
                <c:pt idx="18">
                  <c:v>Piura</c:v>
                </c:pt>
                <c:pt idx="19">
                  <c:v>Prov. Const. del Callao</c:v>
                </c:pt>
                <c:pt idx="20">
                  <c:v>Provincia de Lima 1/</c:v>
                </c:pt>
                <c:pt idx="21">
                  <c:v>Puno</c:v>
                </c:pt>
                <c:pt idx="22">
                  <c:v>Región Lima 2/</c:v>
                </c:pt>
                <c:pt idx="23">
                  <c:v>San Martín</c:v>
                </c:pt>
                <c:pt idx="24">
                  <c:v>Tacna</c:v>
                </c:pt>
                <c:pt idx="25">
                  <c:v>Tumbes</c:v>
                </c:pt>
                <c:pt idx="26">
                  <c:v>Ucayali</c:v>
                </c:pt>
              </c:strCache>
            </c:strRef>
          </c:cat>
          <c:val>
            <c:numRef>
              <c:f>Biblio_munis_dpto!$O$7:$O$33</c:f>
              <c:numCache>
                <c:formatCode>0.0%</c:formatCode>
                <c:ptCount val="27"/>
                <c:pt idx="0">
                  <c:v>8.3333333333333329E-2</c:v>
                </c:pt>
                <c:pt idx="1">
                  <c:v>0.15662650602409639</c:v>
                </c:pt>
                <c:pt idx="2">
                  <c:v>0.42352941176470588</c:v>
                </c:pt>
                <c:pt idx="3">
                  <c:v>0.20183486238532111</c:v>
                </c:pt>
                <c:pt idx="4">
                  <c:v>8.8709677419354843E-2</c:v>
                </c:pt>
                <c:pt idx="5">
                  <c:v>0.16535433070866143</c:v>
                </c:pt>
                <c:pt idx="6">
                  <c:v>0.23275862068965517</c:v>
                </c:pt>
                <c:pt idx="7">
                  <c:v>0.14705882352941177</c:v>
                </c:pt>
                <c:pt idx="8">
                  <c:v>0.11904761904761904</c:v>
                </c:pt>
                <c:pt idx="9">
                  <c:v>0.18604651162790697</c:v>
                </c:pt>
                <c:pt idx="10">
                  <c:v>0.25806451612903225</c:v>
                </c:pt>
                <c:pt idx="11">
                  <c:v>0.27380952380952384</c:v>
                </c:pt>
                <c:pt idx="12">
                  <c:v>0.52631578947368418</c:v>
                </c:pt>
                <c:pt idx="13">
                  <c:v>0.33918128654970758</c:v>
                </c:pt>
                <c:pt idx="14">
                  <c:v>0.20754716981132076</c:v>
                </c:pt>
                <c:pt idx="15">
                  <c:v>9.0909090909090912E-2</c:v>
                </c:pt>
                <c:pt idx="16">
                  <c:v>9.5238095238095233E-2</c:v>
                </c:pt>
                <c:pt idx="17">
                  <c:v>0.48275862068965519</c:v>
                </c:pt>
                <c:pt idx="18">
                  <c:v>0.58461538461538465</c:v>
                </c:pt>
                <c:pt idx="19">
                  <c:v>0.7142857142857143</c:v>
                </c:pt>
                <c:pt idx="20">
                  <c:v>0.76744186046511631</c:v>
                </c:pt>
                <c:pt idx="21">
                  <c:v>0.20909090909090908</c:v>
                </c:pt>
                <c:pt idx="22">
                  <c:v>0.1953125</c:v>
                </c:pt>
                <c:pt idx="23">
                  <c:v>0.15584415584415584</c:v>
                </c:pt>
                <c:pt idx="24">
                  <c:v>3.5714285714285712E-2</c:v>
                </c:pt>
                <c:pt idx="25">
                  <c:v>0.69230769230769229</c:v>
                </c:pt>
                <c:pt idx="26">
                  <c:v>0.35294117647058826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B96-4430-B9C9-32ED0F48F904}"/>
            </c:ext>
          </c:extLst>
        </c:ser>
        <c:ser>
          <c:idx val="1"/>
          <c:order val="1"/>
          <c:tx>
            <c:strRef>
              <c:f>Biblio_munis_dpto!$P$6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Biblio_munis_dpto!$B$7:$B$33</c:f>
              <c:strCache>
                <c:ptCount val="27"/>
                <c:pt idx="0">
                  <c:v>Amazonas</c:v>
                </c:pt>
                <c:pt idx="1">
                  <c:v>Áncash</c:v>
                </c:pt>
                <c:pt idx="2">
                  <c:v>Apurímac</c:v>
                </c:pt>
                <c:pt idx="3">
                  <c:v>Arequipa</c:v>
                </c:pt>
                <c:pt idx="4">
                  <c:v>Ayacucho</c:v>
                </c:pt>
                <c:pt idx="5">
                  <c:v>Cajamarca</c:v>
                </c:pt>
                <c:pt idx="6">
                  <c:v>Cusco</c:v>
                </c:pt>
                <c:pt idx="7">
                  <c:v>Huancavelica</c:v>
                </c:pt>
                <c:pt idx="8">
                  <c:v>Huánuco</c:v>
                </c:pt>
                <c:pt idx="9">
                  <c:v>Ica</c:v>
                </c:pt>
                <c:pt idx="10">
                  <c:v>Junín</c:v>
                </c:pt>
                <c:pt idx="11">
                  <c:v>La Libertad</c:v>
                </c:pt>
                <c:pt idx="12">
                  <c:v>Lambayeque</c:v>
                </c:pt>
                <c:pt idx="13">
                  <c:v>Lima</c:v>
                </c:pt>
                <c:pt idx="14">
                  <c:v>Loreto</c:v>
                </c:pt>
                <c:pt idx="15">
                  <c:v>Madre de Dios</c:v>
                </c:pt>
                <c:pt idx="16">
                  <c:v>Moquegua</c:v>
                </c:pt>
                <c:pt idx="17">
                  <c:v>Pasco</c:v>
                </c:pt>
                <c:pt idx="18">
                  <c:v>Piura</c:v>
                </c:pt>
                <c:pt idx="19">
                  <c:v>Prov. Const. del Callao</c:v>
                </c:pt>
                <c:pt idx="20">
                  <c:v>Provincia de Lima 1/</c:v>
                </c:pt>
                <c:pt idx="21">
                  <c:v>Puno</c:v>
                </c:pt>
                <c:pt idx="22">
                  <c:v>Región Lima 2/</c:v>
                </c:pt>
                <c:pt idx="23">
                  <c:v>San Martín</c:v>
                </c:pt>
                <c:pt idx="24">
                  <c:v>Tacna</c:v>
                </c:pt>
                <c:pt idx="25">
                  <c:v>Tumbes</c:v>
                </c:pt>
                <c:pt idx="26">
                  <c:v>Ucayali</c:v>
                </c:pt>
              </c:strCache>
            </c:strRef>
          </c:cat>
          <c:val>
            <c:numRef>
              <c:f>Biblio_munis_dpto!$P$7:$P$33</c:f>
              <c:numCache>
                <c:formatCode>0.0%</c:formatCode>
                <c:ptCount val="27"/>
                <c:pt idx="0">
                  <c:v>0.91666666666666663</c:v>
                </c:pt>
                <c:pt idx="1">
                  <c:v>0.84337349397590367</c:v>
                </c:pt>
                <c:pt idx="2">
                  <c:v>0.57647058823529407</c:v>
                </c:pt>
                <c:pt idx="3">
                  <c:v>0.79816513761467889</c:v>
                </c:pt>
                <c:pt idx="4">
                  <c:v>0.91129032258064513</c:v>
                </c:pt>
                <c:pt idx="5">
                  <c:v>0.83464566929133854</c:v>
                </c:pt>
                <c:pt idx="6">
                  <c:v>0.76724137931034486</c:v>
                </c:pt>
                <c:pt idx="7">
                  <c:v>0.8529411764705882</c:v>
                </c:pt>
                <c:pt idx="8">
                  <c:v>0.88095238095238093</c:v>
                </c:pt>
                <c:pt idx="9">
                  <c:v>0.81395348837209303</c:v>
                </c:pt>
                <c:pt idx="10">
                  <c:v>0.74193548387096775</c:v>
                </c:pt>
                <c:pt idx="11">
                  <c:v>0.72619047619047616</c:v>
                </c:pt>
                <c:pt idx="12">
                  <c:v>0.47368421052631582</c:v>
                </c:pt>
                <c:pt idx="13">
                  <c:v>0.66081871345029242</c:v>
                </c:pt>
                <c:pt idx="14">
                  <c:v>0.79245283018867929</c:v>
                </c:pt>
                <c:pt idx="15">
                  <c:v>0.90909090909090906</c:v>
                </c:pt>
                <c:pt idx="16">
                  <c:v>0.90476190476190477</c:v>
                </c:pt>
                <c:pt idx="17">
                  <c:v>0.51724137931034475</c:v>
                </c:pt>
                <c:pt idx="18">
                  <c:v>0.41538461538461535</c:v>
                </c:pt>
                <c:pt idx="19">
                  <c:v>0.2857142857142857</c:v>
                </c:pt>
                <c:pt idx="20">
                  <c:v>0.23255813953488369</c:v>
                </c:pt>
                <c:pt idx="21">
                  <c:v>0.79090909090909089</c:v>
                </c:pt>
                <c:pt idx="22">
                  <c:v>0.8046875</c:v>
                </c:pt>
                <c:pt idx="23">
                  <c:v>0.8441558441558441</c:v>
                </c:pt>
                <c:pt idx="24">
                  <c:v>0.9642857142857143</c:v>
                </c:pt>
                <c:pt idx="25">
                  <c:v>0.30769230769230771</c:v>
                </c:pt>
                <c:pt idx="26">
                  <c:v>0.64705882352941169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B96-4430-B9C9-32ED0F48F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2531603"/>
        <c:axId val="1282686687"/>
      </c:barChart>
      <c:catAx>
        <c:axId val="187253160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1282686687"/>
        <c:crosses val="autoZero"/>
        <c:auto val="1"/>
        <c:lblAlgn val="ctr"/>
        <c:lblOffset val="100"/>
        <c:noMultiLvlLbl val="1"/>
      </c:catAx>
      <c:valAx>
        <c:axId val="1282686687"/>
        <c:scaling>
          <c:orientation val="minMax"/>
        </c:scaling>
        <c:delete val="1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872531603"/>
        <c:crosses val="max"/>
        <c:crossBetween val="between"/>
      </c:valAx>
    </c:plotArea>
    <c:legend>
      <c:legendPos val="b"/>
      <c:overlay val="0"/>
      <c:txPr>
        <a:bodyPr/>
        <a:lstStyle/>
        <a:p>
          <a:pPr lvl="0">
            <a:defRPr sz="1000" b="0" i="0">
              <a:solidFill>
                <a:srgbClr val="000000"/>
              </a:solidFill>
              <a:latin typeface="calibri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es-PE" sz="1400" b="0" i="0">
                <a:solidFill>
                  <a:srgbClr val="757575"/>
                </a:solidFill>
                <a:latin typeface="calibri"/>
              </a:rPr>
              <a:t>Porcentaje de libros que disponen las bibliotecas municipales, 2022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v>Porcentaje de libros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biblio_libros_dpto!$B$7:$B$31</c:f>
              <c:strCache>
                <c:ptCount val="25"/>
                <c:pt idx="0">
                  <c:v>Amazonas</c:v>
                </c:pt>
                <c:pt idx="1">
                  <c:v>Áncash</c:v>
                </c:pt>
                <c:pt idx="2">
                  <c:v>Apurímac</c:v>
                </c:pt>
                <c:pt idx="3">
                  <c:v>Arequipa</c:v>
                </c:pt>
                <c:pt idx="4">
                  <c:v>Ayacucho</c:v>
                </c:pt>
                <c:pt idx="5">
                  <c:v>Cajamarca</c:v>
                </c:pt>
                <c:pt idx="6">
                  <c:v>Cusco</c:v>
                </c:pt>
                <c:pt idx="7">
                  <c:v>Huancavelica</c:v>
                </c:pt>
                <c:pt idx="8">
                  <c:v>Huánuco</c:v>
                </c:pt>
                <c:pt idx="9">
                  <c:v>Ica</c:v>
                </c:pt>
                <c:pt idx="10">
                  <c:v>Junín</c:v>
                </c:pt>
                <c:pt idx="11">
                  <c:v>La Libertad</c:v>
                </c:pt>
                <c:pt idx="12">
                  <c:v>Lambayeque</c:v>
                </c:pt>
                <c:pt idx="13">
                  <c:v>Lima</c:v>
                </c:pt>
                <c:pt idx="14">
                  <c:v>Loreto</c:v>
                </c:pt>
                <c:pt idx="15">
                  <c:v>Madre de Dios</c:v>
                </c:pt>
                <c:pt idx="16">
                  <c:v>Moquegua</c:v>
                </c:pt>
                <c:pt idx="17">
                  <c:v>Pasco</c:v>
                </c:pt>
                <c:pt idx="18">
                  <c:v>Piura</c:v>
                </c:pt>
                <c:pt idx="19">
                  <c:v>Prov. Const. del Callao</c:v>
                </c:pt>
                <c:pt idx="20">
                  <c:v>Puno</c:v>
                </c:pt>
                <c:pt idx="21">
                  <c:v>San Martín</c:v>
                </c:pt>
                <c:pt idx="22">
                  <c:v>Tacna</c:v>
                </c:pt>
                <c:pt idx="23">
                  <c:v>Tumbes</c:v>
                </c:pt>
                <c:pt idx="24">
                  <c:v>Ucayali</c:v>
                </c:pt>
              </c:strCache>
            </c:strRef>
          </c:cat>
          <c:val>
            <c:numRef>
              <c:f>biblio_libros_dpto!$D$7:$D$31</c:f>
              <c:numCache>
                <c:formatCode>0.0%</c:formatCode>
                <c:ptCount val="25"/>
                <c:pt idx="0">
                  <c:v>1.0140672425127506E-2</c:v>
                </c:pt>
                <c:pt idx="1">
                  <c:v>5.9016170398900357E-2</c:v>
                </c:pt>
                <c:pt idx="2">
                  <c:v>2.5121529124392673E-2</c:v>
                </c:pt>
                <c:pt idx="3">
                  <c:v>2.831059576291553E-2</c:v>
                </c:pt>
                <c:pt idx="4">
                  <c:v>1.0143851319304661E-2</c:v>
                </c:pt>
                <c:pt idx="5">
                  <c:v>3.7084343691865973E-2</c:v>
                </c:pt>
                <c:pt idx="6">
                  <c:v>5.4394058265315591E-2</c:v>
                </c:pt>
                <c:pt idx="7">
                  <c:v>1.570818768699845E-2</c:v>
                </c:pt>
                <c:pt idx="8">
                  <c:v>1.1158554340652844E-2</c:v>
                </c:pt>
                <c:pt idx="9">
                  <c:v>3.1911647086797799E-2</c:v>
                </c:pt>
                <c:pt idx="10">
                  <c:v>5.7560236865762927E-2</c:v>
                </c:pt>
                <c:pt idx="11">
                  <c:v>4.5886065889575389E-2</c:v>
                </c:pt>
                <c:pt idx="12">
                  <c:v>2.8540747701341622E-2</c:v>
                </c:pt>
                <c:pt idx="13">
                  <c:v>0.29990768491309538</c:v>
                </c:pt>
                <c:pt idx="14">
                  <c:v>1.6973387569506521E-2</c:v>
                </c:pt>
                <c:pt idx="15">
                  <c:v>3.8985958188640668E-3</c:v>
                </c:pt>
                <c:pt idx="16">
                  <c:v>1.3306851025574839E-2</c:v>
                </c:pt>
                <c:pt idx="17">
                  <c:v>1.9887161972287671E-2</c:v>
                </c:pt>
                <c:pt idx="18">
                  <c:v>9.7546910941372286E-2</c:v>
                </c:pt>
                <c:pt idx="19">
                  <c:v>3.2185667764868642E-2</c:v>
                </c:pt>
                <c:pt idx="20">
                  <c:v>6.8112893976249853E-2</c:v>
                </c:pt>
                <c:pt idx="21">
                  <c:v>1.5140437186958396E-2</c:v>
                </c:pt>
                <c:pt idx="22">
                  <c:v>6.6502466186102633E-4</c:v>
                </c:pt>
                <c:pt idx="23">
                  <c:v>7.0622313039696762E-3</c:v>
                </c:pt>
                <c:pt idx="24">
                  <c:v>1.0336492306440313E-2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B5D-4435-A6FA-C7D168E5B3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81342623"/>
        <c:axId val="1712506156"/>
      </c:barChart>
      <c:catAx>
        <c:axId val="178134262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1712506156"/>
        <c:crosses val="autoZero"/>
        <c:auto val="1"/>
        <c:lblAlgn val="ctr"/>
        <c:lblOffset val="100"/>
        <c:noMultiLvlLbl val="1"/>
      </c:catAx>
      <c:valAx>
        <c:axId val="1712506156"/>
        <c:scaling>
          <c:orientation val="minMax"/>
          <c:max val="0.30000000000000004"/>
        </c:scaling>
        <c:delete val="1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crossAx val="1781342623"/>
        <c:crosses val="max"/>
        <c:crossBetween val="between"/>
        <c:majorUnit val="5.000000000000001E-2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es-PE" sz="1400" b="0" i="0">
                <a:solidFill>
                  <a:srgbClr val="757575"/>
                </a:solidFill>
                <a:latin typeface="calibri"/>
              </a:rPr>
              <a:t>Porcentaje de libros electrónicos que disponen las bibliotecas municipales, 2022</a:t>
            </a:r>
          </a:p>
        </c:rich>
      </c:tx>
      <c:layout>
        <c:manualLayout>
          <c:xMode val="edge"/>
          <c:yMode val="edge"/>
          <c:x val="0.16802546023210513"/>
          <c:y val="1.038961038961039E-2"/>
        </c:manualLayout>
      </c:layout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v>Porcentaje de libros electrónicos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FB-4F30-AC70-626908D1151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FB-4F30-AC70-626908D1151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FB-4F30-AC70-626908D1151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FB-4F30-AC70-626908D1151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FB-4F30-AC70-626908D1151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biblio_libros.electr_dpto!$B$7:$B$31</c:f>
              <c:strCache>
                <c:ptCount val="25"/>
                <c:pt idx="0">
                  <c:v>Amazonas</c:v>
                </c:pt>
                <c:pt idx="1">
                  <c:v>Áncash</c:v>
                </c:pt>
                <c:pt idx="2">
                  <c:v>Apurímac</c:v>
                </c:pt>
                <c:pt idx="3">
                  <c:v>Arequipa</c:v>
                </c:pt>
                <c:pt idx="4">
                  <c:v>Ayacucho</c:v>
                </c:pt>
                <c:pt idx="5">
                  <c:v>Cajamarca</c:v>
                </c:pt>
                <c:pt idx="6">
                  <c:v>Cusco</c:v>
                </c:pt>
                <c:pt idx="7">
                  <c:v>Huancavelica</c:v>
                </c:pt>
                <c:pt idx="8">
                  <c:v>Huánuco</c:v>
                </c:pt>
                <c:pt idx="9">
                  <c:v>Ica</c:v>
                </c:pt>
                <c:pt idx="10">
                  <c:v>Junín</c:v>
                </c:pt>
                <c:pt idx="11">
                  <c:v>La Libertad</c:v>
                </c:pt>
                <c:pt idx="12">
                  <c:v>Lambayeque</c:v>
                </c:pt>
                <c:pt idx="13">
                  <c:v>Lima</c:v>
                </c:pt>
                <c:pt idx="14">
                  <c:v>Loreto</c:v>
                </c:pt>
                <c:pt idx="15">
                  <c:v>Madre de Dios</c:v>
                </c:pt>
                <c:pt idx="16">
                  <c:v>Moquegua</c:v>
                </c:pt>
                <c:pt idx="17">
                  <c:v>Pasco</c:v>
                </c:pt>
                <c:pt idx="18">
                  <c:v>Piura</c:v>
                </c:pt>
                <c:pt idx="19">
                  <c:v>Prov. Const. del Callao</c:v>
                </c:pt>
                <c:pt idx="20">
                  <c:v>Puno</c:v>
                </c:pt>
                <c:pt idx="21">
                  <c:v>San Martín</c:v>
                </c:pt>
                <c:pt idx="22">
                  <c:v>Tacna</c:v>
                </c:pt>
                <c:pt idx="23">
                  <c:v>Tumbes</c:v>
                </c:pt>
                <c:pt idx="24">
                  <c:v>Ucayali</c:v>
                </c:pt>
              </c:strCache>
            </c:strRef>
          </c:cat>
          <c:val>
            <c:numRef>
              <c:f>biblio_libros.electr_dpto!$D$7:$D$31</c:f>
              <c:numCache>
                <c:formatCode>0.0%</c:formatCode>
                <c:ptCount val="25"/>
                <c:pt idx="0">
                  <c:v>0</c:v>
                </c:pt>
                <c:pt idx="1">
                  <c:v>3.0488843467893035E-2</c:v>
                </c:pt>
                <c:pt idx="2">
                  <c:v>8.5164367228751496E-4</c:v>
                </c:pt>
                <c:pt idx="3">
                  <c:v>4.7692045648100832E-2</c:v>
                </c:pt>
                <c:pt idx="4">
                  <c:v>6.8131493783001196E-3</c:v>
                </c:pt>
                <c:pt idx="5">
                  <c:v>6.8131493783001192E-4</c:v>
                </c:pt>
                <c:pt idx="6">
                  <c:v>4.104922500425822E-2</c:v>
                </c:pt>
                <c:pt idx="7">
                  <c:v>0</c:v>
                </c:pt>
                <c:pt idx="8">
                  <c:v>8.5164367228751491E-3</c:v>
                </c:pt>
                <c:pt idx="9">
                  <c:v>0</c:v>
                </c:pt>
                <c:pt idx="10">
                  <c:v>5.1098620337250891E-2</c:v>
                </c:pt>
                <c:pt idx="11">
                  <c:v>0</c:v>
                </c:pt>
                <c:pt idx="12">
                  <c:v>0.20729006983478113</c:v>
                </c:pt>
                <c:pt idx="13">
                  <c:v>0.486629194345086</c:v>
                </c:pt>
                <c:pt idx="14">
                  <c:v>2.5549310168625446E-3</c:v>
                </c:pt>
                <c:pt idx="15">
                  <c:v>0</c:v>
                </c:pt>
                <c:pt idx="16">
                  <c:v>0</c:v>
                </c:pt>
                <c:pt idx="17">
                  <c:v>5.1098620337250899E-4</c:v>
                </c:pt>
                <c:pt idx="18">
                  <c:v>3.4065746891500598E-3</c:v>
                </c:pt>
                <c:pt idx="19">
                  <c:v>8.5164367228751495E-2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2.6400953840912962E-2</c:v>
                </c:pt>
                <c:pt idx="24">
                  <c:v>8.5164367228751496E-4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F1FB-4F30-AC70-626908D115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21205553"/>
        <c:axId val="364586530"/>
      </c:barChart>
      <c:catAx>
        <c:axId val="132120555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364586530"/>
        <c:crosses val="autoZero"/>
        <c:auto val="1"/>
        <c:lblAlgn val="ctr"/>
        <c:lblOffset val="100"/>
        <c:noMultiLvlLbl val="1"/>
      </c:catAx>
      <c:valAx>
        <c:axId val="364586530"/>
        <c:scaling>
          <c:orientation val="minMax"/>
          <c:max val="0.25"/>
        </c:scaling>
        <c:delete val="1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crossAx val="1321205553"/>
        <c:crosses val="max"/>
        <c:crossBetween val="between"/>
        <c:majorUnit val="5.000000000000001E-2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200" b="0" i="0" u="none" strike="noStrike" kern="1200" baseline="0">
                <a:solidFill>
                  <a:srgbClr val="757575"/>
                </a:solidFill>
                <a:latin typeface="calibri"/>
                <a:ea typeface="+mn-ea"/>
                <a:cs typeface="+mn-cs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Porcentaje de bibliotecas municipales que brindan el servicio de lectura en sala (2016-2022)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3.0374775151651011E-2"/>
          <c:y val="0.26863840096910963"/>
          <c:w val="0.93925044969669802"/>
          <c:h val="0.60632667070462343"/>
        </c:manualLayout>
      </c:layout>
      <c:barChart>
        <c:barDir val="col"/>
        <c:grouping val="percentStacked"/>
        <c:varyColors val="1"/>
        <c:ser>
          <c:idx val="0"/>
          <c:order val="0"/>
          <c:tx>
            <c:strRef>
              <c:f>biblio_munis_ss!$C$3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biblio_munis_ss!$B$4:$B$9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biblio_munis_ss!$C$4:$C$9</c:f>
              <c:numCache>
                <c:formatCode>0.0%</c:formatCode>
                <c:ptCount val="6"/>
                <c:pt idx="0">
                  <c:v>0.93555811277330259</c:v>
                </c:pt>
                <c:pt idx="1">
                  <c:v>0.96209912536443154</c:v>
                </c:pt>
                <c:pt idx="2">
                  <c:v>0.99552572706935127</c:v>
                </c:pt>
                <c:pt idx="3">
                  <c:v>0.94444444444444398</c:v>
                </c:pt>
                <c:pt idx="4">
                  <c:v>0.86688311688311692</c:v>
                </c:pt>
                <c:pt idx="5">
                  <c:v>0.94067796610169496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86FA-4FAC-A7CA-6FA471BBF030}"/>
            </c:ext>
          </c:extLst>
        </c:ser>
        <c:ser>
          <c:idx val="1"/>
          <c:order val="1"/>
          <c:tx>
            <c:strRef>
              <c:f>biblio_munis_ss!$D$3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biblio_munis_ss!$B$4:$B$9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biblio_munis_ss!$D$4:$D$9</c:f>
              <c:numCache>
                <c:formatCode>0.0%</c:formatCode>
                <c:ptCount val="6"/>
                <c:pt idx="0">
                  <c:v>6.4441887226697414E-2</c:v>
                </c:pt>
                <c:pt idx="1">
                  <c:v>3.790087463556846E-2</c:v>
                </c:pt>
                <c:pt idx="2">
                  <c:v>4.4742729306487261E-3</c:v>
                </c:pt>
                <c:pt idx="3">
                  <c:v>5.555555555555558E-2</c:v>
                </c:pt>
                <c:pt idx="4">
                  <c:v>0.13311688311688308</c:v>
                </c:pt>
                <c:pt idx="5">
                  <c:v>5.9322033898305038E-2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86FA-4FAC-A7CA-6FA471BBF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6236008"/>
        <c:axId val="752122077"/>
      </c:barChart>
      <c:catAx>
        <c:axId val="606236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es-PE"/>
          </a:p>
        </c:txPr>
        <c:crossAx val="752122077"/>
        <c:crosses val="autoZero"/>
        <c:auto val="1"/>
        <c:lblAlgn val="ctr"/>
        <c:lblOffset val="100"/>
        <c:noMultiLvlLbl val="1"/>
      </c:catAx>
      <c:valAx>
        <c:axId val="752122077"/>
        <c:scaling>
          <c:orientation val="minMax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crossAx val="6062360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900" b="0" i="0" u="none" strike="noStrike" kern="1200" baseline="0">
              <a:solidFill>
                <a:srgbClr val="1A1A1A"/>
              </a:solidFill>
              <a:latin typeface="calibri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757575"/>
                </a:solidFill>
                <a:latin typeface="calibri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Porcentaje de bibliotecas municipales que brindan el servicio de préstamo de libros a domicilio (2016-2022)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3.0374775151651011E-2"/>
          <c:y val="0.26863840096910963"/>
          <c:w val="0.93925044969669802"/>
          <c:h val="0.60632667070462343"/>
        </c:manualLayout>
      </c:layout>
      <c:barChart>
        <c:barDir val="col"/>
        <c:grouping val="percentStacked"/>
        <c:varyColors val="1"/>
        <c:ser>
          <c:idx val="0"/>
          <c:order val="0"/>
          <c:tx>
            <c:strRef>
              <c:f>biblio_munis_ss!$C$18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biblio_munis_ss!$B$19:$B$24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biblio_munis_ss!$C$19:$C$24</c:f>
              <c:numCache>
                <c:formatCode>0.0%</c:formatCode>
                <c:ptCount val="6"/>
                <c:pt idx="0">
                  <c:v>0.44303797468354422</c:v>
                </c:pt>
                <c:pt idx="1">
                  <c:v>0.48688046647230321</c:v>
                </c:pt>
                <c:pt idx="2">
                  <c:v>0.56599552572706935</c:v>
                </c:pt>
                <c:pt idx="3">
                  <c:v>0.47863247863247865</c:v>
                </c:pt>
                <c:pt idx="4">
                  <c:v>0.55194805194805197</c:v>
                </c:pt>
                <c:pt idx="5">
                  <c:v>0.53389830508474578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937-44BE-B8F9-6A5CFD1C55D7}"/>
            </c:ext>
          </c:extLst>
        </c:ser>
        <c:ser>
          <c:idx val="1"/>
          <c:order val="1"/>
          <c:tx>
            <c:strRef>
              <c:f>biblio_munis_ss!$D$18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biblio_munis_ss!$B$19:$B$24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biblio_munis_ss!$D$19:$D$24</c:f>
              <c:numCache>
                <c:formatCode>0.0%</c:formatCode>
                <c:ptCount val="6"/>
                <c:pt idx="0">
                  <c:v>0.55696202531645578</c:v>
                </c:pt>
                <c:pt idx="1">
                  <c:v>0.51311953352769679</c:v>
                </c:pt>
                <c:pt idx="2">
                  <c:v>0.43400447427293065</c:v>
                </c:pt>
                <c:pt idx="3">
                  <c:v>0.52136752136752129</c:v>
                </c:pt>
                <c:pt idx="4">
                  <c:v>0.44805194805194803</c:v>
                </c:pt>
                <c:pt idx="5">
                  <c:v>0.46610169491525422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937-44BE-B8F9-6A5CFD1C5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9454290"/>
        <c:axId val="885427770"/>
      </c:barChart>
      <c:catAx>
        <c:axId val="19294542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885427770"/>
        <c:crosses val="autoZero"/>
        <c:auto val="1"/>
        <c:lblAlgn val="ctr"/>
        <c:lblOffset val="100"/>
        <c:noMultiLvlLbl val="1"/>
      </c:catAx>
      <c:valAx>
        <c:axId val="88542777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929454290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757575"/>
                </a:solidFill>
                <a:latin typeface="calibri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Porcentaje de bibliotecas municipales que brindan el servicio de biblioteca virtual (2016-2022)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3.0374775151651011E-2"/>
          <c:y val="0.26863840096910963"/>
          <c:w val="0.93925044969669802"/>
          <c:h val="0.60632667070462343"/>
        </c:manualLayout>
      </c:layout>
      <c:barChart>
        <c:barDir val="col"/>
        <c:grouping val="percentStacked"/>
        <c:varyColors val="1"/>
        <c:ser>
          <c:idx val="0"/>
          <c:order val="0"/>
          <c:tx>
            <c:strRef>
              <c:f>biblio_munis_ss!$C$36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biblio_munis_ss!$B$37:$B$42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biblio_munis_ss!$C$37:$C$42</c:f>
              <c:numCache>
                <c:formatCode>0.0%</c:formatCode>
                <c:ptCount val="6"/>
                <c:pt idx="0">
                  <c:v>0.11277330264672036</c:v>
                </c:pt>
                <c:pt idx="1">
                  <c:v>0.14723032069970846</c:v>
                </c:pt>
                <c:pt idx="2">
                  <c:v>0.17002237136465326</c:v>
                </c:pt>
                <c:pt idx="3">
                  <c:v>9.4017094017094016E-2</c:v>
                </c:pt>
                <c:pt idx="4">
                  <c:v>8.1168831168831168E-2</c:v>
                </c:pt>
                <c:pt idx="5">
                  <c:v>3.954802259887006E-2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8AB-4BA5-83A1-89F59DD3E162}"/>
            </c:ext>
          </c:extLst>
        </c:ser>
        <c:ser>
          <c:idx val="1"/>
          <c:order val="1"/>
          <c:tx>
            <c:strRef>
              <c:f>biblio_munis_ss!$D$36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biblio_munis_ss!$B$37:$B$42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biblio_munis_ss!$D$37:$D$42</c:f>
              <c:numCache>
                <c:formatCode>0.0%</c:formatCode>
                <c:ptCount val="6"/>
                <c:pt idx="0">
                  <c:v>0.88722669735327964</c:v>
                </c:pt>
                <c:pt idx="1">
                  <c:v>0.85276967930029157</c:v>
                </c:pt>
                <c:pt idx="2">
                  <c:v>0.82997762863534674</c:v>
                </c:pt>
                <c:pt idx="3">
                  <c:v>0.90598290598290598</c:v>
                </c:pt>
                <c:pt idx="4">
                  <c:v>0.91883116883116878</c:v>
                </c:pt>
                <c:pt idx="5">
                  <c:v>0.96045197740112997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8AB-4BA5-83A1-89F59DD3E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2876939"/>
        <c:axId val="1860014915"/>
      </c:barChart>
      <c:catAx>
        <c:axId val="7028769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s-PE"/>
          </a:p>
        </c:txPr>
        <c:crossAx val="1860014915"/>
        <c:crosses val="autoZero"/>
        <c:auto val="1"/>
        <c:lblAlgn val="ctr"/>
        <c:lblOffset val="100"/>
        <c:noMultiLvlLbl val="1"/>
      </c:catAx>
      <c:valAx>
        <c:axId val="1860014915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702876939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200" b="0" i="0" u="none" strike="noStrike" kern="1200" baseline="0">
                <a:solidFill>
                  <a:srgbClr val="757575"/>
                </a:solidFill>
                <a:latin typeface="calibri"/>
                <a:ea typeface="+mn-ea"/>
                <a:cs typeface="+mn-cs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Porcentaje de bibliotecas municipales que brindan el servicio de sala de revistas y periódicos (2016-2022)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3.0374775151651011E-2"/>
          <c:y val="0.26863840096910963"/>
          <c:w val="0.93925044969669802"/>
          <c:h val="0.60632667070462343"/>
        </c:manualLayout>
      </c:layout>
      <c:barChart>
        <c:barDir val="col"/>
        <c:grouping val="percentStacked"/>
        <c:varyColors val="1"/>
        <c:ser>
          <c:idx val="0"/>
          <c:order val="0"/>
          <c:tx>
            <c:strRef>
              <c:f>biblio_munis_ss!$C$56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biblio_munis_ss!$B$57:$B$62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biblio_munis_ss!$C$57:$C$62</c:f>
              <c:numCache>
                <c:formatCode>0.0%</c:formatCode>
                <c:ptCount val="6"/>
                <c:pt idx="0">
                  <c:v>0.13924050632911392</c:v>
                </c:pt>
                <c:pt idx="1">
                  <c:v>0.16909620991253643</c:v>
                </c:pt>
                <c:pt idx="2">
                  <c:v>0.29306487695749439</c:v>
                </c:pt>
                <c:pt idx="3">
                  <c:v>0.23290598290598299</c:v>
                </c:pt>
                <c:pt idx="4">
                  <c:v>0.13311688311688311</c:v>
                </c:pt>
                <c:pt idx="5">
                  <c:v>0.17231638418079095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9583-44E0-830A-272409DF616A}"/>
            </c:ext>
          </c:extLst>
        </c:ser>
        <c:ser>
          <c:idx val="1"/>
          <c:order val="1"/>
          <c:tx>
            <c:strRef>
              <c:f>biblio_munis_ss!$D$56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biblio_munis_ss!$B$57:$B$62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biblio_munis_ss!$D$57:$D$62</c:f>
              <c:numCache>
                <c:formatCode>0.0%</c:formatCode>
                <c:ptCount val="6"/>
                <c:pt idx="0">
                  <c:v>0.86075949367088611</c:v>
                </c:pt>
                <c:pt idx="1">
                  <c:v>0.83090379008746362</c:v>
                </c:pt>
                <c:pt idx="2">
                  <c:v>0.70693512304250561</c:v>
                </c:pt>
                <c:pt idx="3">
                  <c:v>0.76709401709401703</c:v>
                </c:pt>
                <c:pt idx="4">
                  <c:v>0.86688311688311692</c:v>
                </c:pt>
                <c:pt idx="5">
                  <c:v>0.82768361581920902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9583-44E0-830A-272409DF6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1359252"/>
        <c:axId val="912720938"/>
      </c:barChart>
      <c:catAx>
        <c:axId val="11113592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es-PE"/>
          </a:p>
        </c:txPr>
        <c:crossAx val="912720938"/>
        <c:crosses val="autoZero"/>
        <c:auto val="1"/>
        <c:lblAlgn val="ctr"/>
        <c:lblOffset val="100"/>
        <c:noMultiLvlLbl val="1"/>
      </c:catAx>
      <c:valAx>
        <c:axId val="91272093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crossAx val="11113592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900" b="0" i="0" u="none" strike="noStrike" kern="1200" baseline="0">
              <a:solidFill>
                <a:srgbClr val="1A1A1A"/>
              </a:solidFill>
              <a:latin typeface="calibri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200" b="0" i="0" u="none" strike="noStrike" kern="1200" baseline="0">
                <a:solidFill>
                  <a:srgbClr val="757575"/>
                </a:solidFill>
                <a:latin typeface="calibri"/>
                <a:ea typeface="+mn-ea"/>
                <a:cs typeface="+mn-cs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Porcentaje de bibliotecas municipales que brindan el servicio de sala infantil (2016-2022)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3.0374775151651011E-2"/>
          <c:y val="0.26863840096910963"/>
          <c:w val="0.93925044969669802"/>
          <c:h val="0.60632667070462343"/>
        </c:manualLayout>
      </c:layout>
      <c:barChart>
        <c:barDir val="col"/>
        <c:grouping val="percentStacked"/>
        <c:varyColors val="1"/>
        <c:ser>
          <c:idx val="0"/>
          <c:order val="0"/>
          <c:tx>
            <c:strRef>
              <c:f>biblio_munis_ss!$C$74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biblio_munis_ss!$B$75:$B$80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biblio_munis_ss!$C$75:$C$80</c:f>
              <c:numCache>
                <c:formatCode>0.0%</c:formatCode>
                <c:ptCount val="6"/>
                <c:pt idx="0">
                  <c:v>0.15304948216340622</c:v>
                </c:pt>
                <c:pt idx="1">
                  <c:v>0.18804664723032069</c:v>
                </c:pt>
                <c:pt idx="2">
                  <c:v>0.44519015659955258</c:v>
                </c:pt>
                <c:pt idx="3">
                  <c:v>0.38675213675213677</c:v>
                </c:pt>
                <c:pt idx="4">
                  <c:v>0.25</c:v>
                </c:pt>
                <c:pt idx="5">
                  <c:v>0.26836158192090398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FD37-46A6-9870-FAA2E98F3FED}"/>
            </c:ext>
          </c:extLst>
        </c:ser>
        <c:ser>
          <c:idx val="1"/>
          <c:order val="1"/>
          <c:tx>
            <c:strRef>
              <c:f>biblio_munis_ss!$D$74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biblio_munis_ss!$B$75:$B$80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biblio_munis_ss!$D$75:$D$80</c:f>
              <c:numCache>
                <c:formatCode>0.0%</c:formatCode>
                <c:ptCount val="6"/>
                <c:pt idx="0">
                  <c:v>0.84695051783659381</c:v>
                </c:pt>
                <c:pt idx="1">
                  <c:v>0.81195335276967928</c:v>
                </c:pt>
                <c:pt idx="2">
                  <c:v>0.55480984340044737</c:v>
                </c:pt>
                <c:pt idx="3">
                  <c:v>0.61324786324786329</c:v>
                </c:pt>
                <c:pt idx="4">
                  <c:v>0.75</c:v>
                </c:pt>
                <c:pt idx="5">
                  <c:v>0.73163841807909602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FD37-46A6-9870-FAA2E98F3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285755"/>
        <c:axId val="135327117"/>
      </c:barChart>
      <c:catAx>
        <c:axId val="1082857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es-PE"/>
          </a:p>
        </c:txPr>
        <c:crossAx val="135327117"/>
        <c:crosses val="autoZero"/>
        <c:auto val="1"/>
        <c:lblAlgn val="ctr"/>
        <c:lblOffset val="100"/>
        <c:noMultiLvlLbl val="1"/>
      </c:catAx>
      <c:valAx>
        <c:axId val="135327117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crossAx val="1082857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900" b="0" i="0" u="none" strike="noStrike" kern="1200" baseline="0">
              <a:solidFill>
                <a:srgbClr val="1A1A1A"/>
              </a:solidFill>
              <a:latin typeface="calibri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200" b="0" i="0" u="none" strike="noStrike" kern="1200" baseline="0">
                <a:solidFill>
                  <a:srgbClr val="757575"/>
                </a:solidFill>
                <a:latin typeface="calibri"/>
                <a:ea typeface="+mn-ea"/>
                <a:cs typeface="+mn-cs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Porcentaje de bibliotecas municipales que brindan el servicio de biblioteca itinerante (2018-2022)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3.0374775151651011E-2"/>
          <c:y val="0.26863840096910963"/>
          <c:w val="0.93925044969669802"/>
          <c:h val="0.60632667070462343"/>
        </c:manualLayout>
      </c:layout>
      <c:barChart>
        <c:barDir val="col"/>
        <c:grouping val="percentStacked"/>
        <c:varyColors val="1"/>
        <c:ser>
          <c:idx val="0"/>
          <c:order val="0"/>
          <c:tx>
            <c:strRef>
              <c:f>biblio_munis_ss!$C$93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lvl="0">
                  <a:defRPr sz="9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biblio_munis_ss!$B$94:$B$97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biblio_munis_ss!$C$94:$C$97</c:f>
              <c:numCache>
                <c:formatCode>0.0%</c:formatCode>
                <c:ptCount val="4"/>
                <c:pt idx="0">
                  <c:v>0.12304250559284116</c:v>
                </c:pt>
                <c:pt idx="1">
                  <c:v>0.13675213675213677</c:v>
                </c:pt>
                <c:pt idx="2">
                  <c:v>0.12337662337662338</c:v>
                </c:pt>
                <c:pt idx="3">
                  <c:v>0.14124293785310735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1175-411B-9B72-FDF5184288C3}"/>
            </c:ext>
          </c:extLst>
        </c:ser>
        <c:ser>
          <c:idx val="1"/>
          <c:order val="1"/>
          <c:tx>
            <c:strRef>
              <c:f>biblio_munis_ss!$D$93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lvl="0">
                  <a:defRPr sz="9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biblio_munis_ss!$B$94:$B$97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biblio_munis_ss!$D$94:$D$97</c:f>
              <c:numCache>
                <c:formatCode>0.0%</c:formatCode>
                <c:ptCount val="4"/>
                <c:pt idx="0">
                  <c:v>0.87695749440715887</c:v>
                </c:pt>
                <c:pt idx="1">
                  <c:v>0.86324786324786329</c:v>
                </c:pt>
                <c:pt idx="2">
                  <c:v>0.87662337662337664</c:v>
                </c:pt>
                <c:pt idx="3">
                  <c:v>0.85875706214689262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1175-411B-9B72-FDF518428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6141337"/>
        <c:axId val="940878455"/>
      </c:barChart>
      <c:catAx>
        <c:axId val="140614133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es-PE"/>
          </a:p>
        </c:txPr>
        <c:crossAx val="940878455"/>
        <c:crosses val="autoZero"/>
        <c:auto val="1"/>
        <c:lblAlgn val="ctr"/>
        <c:lblOffset val="100"/>
        <c:noMultiLvlLbl val="1"/>
      </c:catAx>
      <c:valAx>
        <c:axId val="940878455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crossAx val="1406141337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200" b="0" i="0" u="none" strike="noStrike" kern="1200" baseline="0">
                <a:solidFill>
                  <a:srgbClr val="757575"/>
                </a:solidFill>
                <a:latin typeface="calibri"/>
                <a:ea typeface="+mn-ea"/>
                <a:cs typeface="+mn-cs"/>
              </a:defRPr>
            </a:pPr>
            <a:r>
              <a:rPr lang="es-PE" sz="1200" b="0" i="0">
                <a:solidFill>
                  <a:srgbClr val="757575"/>
                </a:solidFill>
                <a:latin typeface="calibri"/>
              </a:rPr>
              <a:t>Porcentaje de bibliotecas municipales que brindan el servicio de internet (2016-2022)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xMode val="edge"/>
          <c:yMode val="edge"/>
          <c:x val="3.0374775151651011E-2"/>
          <c:y val="0.26863840096910963"/>
          <c:w val="0.93925044969669802"/>
          <c:h val="0.60632667070462343"/>
        </c:manualLayout>
      </c:layout>
      <c:barChart>
        <c:barDir val="col"/>
        <c:grouping val="percentStacked"/>
        <c:varyColors val="1"/>
        <c:ser>
          <c:idx val="0"/>
          <c:order val="0"/>
          <c:tx>
            <c:strRef>
              <c:f>biblio_munis_ss!$C$109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biblio_munis_ss!$B$110:$B$115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biblio_munis_ss!$C$110:$C$115</c:f>
              <c:numCache>
                <c:formatCode>0.0%</c:formatCode>
                <c:ptCount val="6"/>
                <c:pt idx="0">
                  <c:v>0.17951668584579977</c:v>
                </c:pt>
                <c:pt idx="1">
                  <c:v>0.22011661807580174</c:v>
                </c:pt>
                <c:pt idx="2">
                  <c:v>0.38702460850111864</c:v>
                </c:pt>
                <c:pt idx="3">
                  <c:v>0.37820512820512819</c:v>
                </c:pt>
                <c:pt idx="4">
                  <c:v>0.26623376623376621</c:v>
                </c:pt>
                <c:pt idx="5">
                  <c:v>0.30790960451977401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ADF7-4FA3-B0CC-71E846CD1FC3}"/>
            </c:ext>
          </c:extLst>
        </c:ser>
        <c:ser>
          <c:idx val="1"/>
          <c:order val="1"/>
          <c:tx>
            <c:strRef>
              <c:f>biblio_munis_ss!$D$109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chemeClr val="tx1"/>
                    </a:solidFill>
                    <a:latin typeface="calibri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biblio_munis_ss!$B$110:$B$115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biblio_munis_ss!$D$110:$D$115</c:f>
              <c:numCache>
                <c:formatCode>0.0%</c:formatCode>
                <c:ptCount val="6"/>
                <c:pt idx="0">
                  <c:v>0.82048331415420028</c:v>
                </c:pt>
                <c:pt idx="1">
                  <c:v>0.77988338192419826</c:v>
                </c:pt>
                <c:pt idx="2">
                  <c:v>0.61297539149888136</c:v>
                </c:pt>
                <c:pt idx="3">
                  <c:v>0.62179487179487181</c:v>
                </c:pt>
                <c:pt idx="4">
                  <c:v>0.73376623376623384</c:v>
                </c:pt>
                <c:pt idx="5">
                  <c:v>0.69209039548022599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ADF7-4FA3-B0CC-71E846CD1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1139177"/>
        <c:axId val="674511366"/>
      </c:barChart>
      <c:catAx>
        <c:axId val="184113917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es-PE"/>
          </a:p>
        </c:txPr>
        <c:crossAx val="674511366"/>
        <c:crosses val="autoZero"/>
        <c:auto val="1"/>
        <c:lblAlgn val="ctr"/>
        <c:lblOffset val="100"/>
        <c:noMultiLvlLbl val="1"/>
      </c:catAx>
      <c:valAx>
        <c:axId val="67451136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crossAx val="1841139177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900" b="0" i="0" u="none" strike="noStrike" kern="1200" baseline="0">
              <a:solidFill>
                <a:srgbClr val="1A1A1A"/>
              </a:solidFill>
              <a:latin typeface="calibri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171450</xdr:rowOff>
    </xdr:from>
    <xdr:ext cx="5581650" cy="3448050"/>
    <xdr:graphicFrame macro="">
      <xdr:nvGraphicFramePr>
        <xdr:cNvPr id="1520842242" name="Chart 1">
          <a:extLst>
            <a:ext uri="{FF2B5EF4-FFF2-40B4-BE49-F238E27FC236}">
              <a16:creationId xmlns:a16="http://schemas.microsoft.com/office/drawing/2014/main" id="{00000000-0008-0000-0000-00000236A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685800</xdr:colOff>
      <xdr:row>1</xdr:row>
      <xdr:rowOff>104775</xdr:rowOff>
    </xdr:from>
    <xdr:ext cx="5334000" cy="7248525"/>
    <xdr:graphicFrame macro="">
      <xdr:nvGraphicFramePr>
        <xdr:cNvPr id="1175018944" name="Chart 2">
          <a:extLst>
            <a:ext uri="{FF2B5EF4-FFF2-40B4-BE49-F238E27FC236}">
              <a16:creationId xmlns:a16="http://schemas.microsoft.com/office/drawing/2014/main" id="{00000000-0008-0000-0100-0000C05D0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200025</xdr:colOff>
      <xdr:row>2</xdr:row>
      <xdr:rowOff>19050</xdr:rowOff>
    </xdr:from>
    <xdr:ext cx="5314950" cy="2676525"/>
    <xdr:graphicFrame macro="">
      <xdr:nvGraphicFramePr>
        <xdr:cNvPr id="1276654796" name="Chart 3">
          <a:extLst>
            <a:ext uri="{FF2B5EF4-FFF2-40B4-BE49-F238E27FC236}">
              <a16:creationId xmlns:a16="http://schemas.microsoft.com/office/drawing/2014/main" id="{00000000-0008-0000-0200-0000CC341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190500</xdr:colOff>
      <xdr:row>17</xdr:row>
      <xdr:rowOff>114301</xdr:rowOff>
    </xdr:from>
    <xdr:ext cx="5353050" cy="2571750"/>
    <xdr:graphicFrame macro="">
      <xdr:nvGraphicFramePr>
        <xdr:cNvPr id="1366108591" name="Chart 4">
          <a:extLst>
            <a:ext uri="{FF2B5EF4-FFF2-40B4-BE49-F238E27FC236}">
              <a16:creationId xmlns:a16="http://schemas.microsoft.com/office/drawing/2014/main" id="{00000000-0008-0000-0200-0000AF296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180975</xdr:colOff>
      <xdr:row>35</xdr:row>
      <xdr:rowOff>0</xdr:rowOff>
    </xdr:from>
    <xdr:ext cx="5419725" cy="2619375"/>
    <xdr:graphicFrame macro="">
      <xdr:nvGraphicFramePr>
        <xdr:cNvPr id="1841940737" name="Chart 5">
          <a:extLst>
            <a:ext uri="{FF2B5EF4-FFF2-40B4-BE49-F238E27FC236}">
              <a16:creationId xmlns:a16="http://schemas.microsoft.com/office/drawing/2014/main" id="{00000000-0008-0000-0200-000001C9C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4</xdr:col>
      <xdr:colOff>152400</xdr:colOff>
      <xdr:row>55</xdr:row>
      <xdr:rowOff>9525</xdr:rowOff>
    </xdr:from>
    <xdr:ext cx="5534025" cy="2933700"/>
    <xdr:graphicFrame macro="">
      <xdr:nvGraphicFramePr>
        <xdr:cNvPr id="1101112513" name="Chart 6">
          <a:extLst>
            <a:ext uri="{FF2B5EF4-FFF2-40B4-BE49-F238E27FC236}">
              <a16:creationId xmlns:a16="http://schemas.microsoft.com/office/drawing/2014/main" id="{00000000-0008-0000-0200-0000C1A4A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4</xdr:col>
      <xdr:colOff>190501</xdr:colOff>
      <xdr:row>73</xdr:row>
      <xdr:rowOff>19050</xdr:rowOff>
    </xdr:from>
    <xdr:ext cx="5514974" cy="3105150"/>
    <xdr:graphicFrame macro="">
      <xdr:nvGraphicFramePr>
        <xdr:cNvPr id="193719083" name="Chart 7">
          <a:extLst>
            <a:ext uri="{FF2B5EF4-FFF2-40B4-BE49-F238E27FC236}">
              <a16:creationId xmlns:a16="http://schemas.microsoft.com/office/drawing/2014/main" id="{00000000-0008-0000-0200-00002BEB8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4</xdr:col>
      <xdr:colOff>190500</xdr:colOff>
      <xdr:row>91</xdr:row>
      <xdr:rowOff>171450</xdr:rowOff>
    </xdr:from>
    <xdr:ext cx="4657725" cy="2495550"/>
    <xdr:graphicFrame macro="">
      <xdr:nvGraphicFramePr>
        <xdr:cNvPr id="1661064080" name="Chart 8">
          <a:extLst>
            <a:ext uri="{FF2B5EF4-FFF2-40B4-BE49-F238E27FC236}">
              <a16:creationId xmlns:a16="http://schemas.microsoft.com/office/drawing/2014/main" id="{00000000-0008-0000-0200-000090D30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4</xdr:col>
      <xdr:colOff>190500</xdr:colOff>
      <xdr:row>108</xdr:row>
      <xdr:rowOff>19050</xdr:rowOff>
    </xdr:from>
    <xdr:ext cx="5372100" cy="3009900"/>
    <xdr:graphicFrame macro="">
      <xdr:nvGraphicFramePr>
        <xdr:cNvPr id="858509600" name="Chart 9">
          <a:extLst>
            <a:ext uri="{FF2B5EF4-FFF2-40B4-BE49-F238E27FC236}">
              <a16:creationId xmlns:a16="http://schemas.microsoft.com/office/drawing/2014/main" id="{00000000-0008-0000-0200-000020D12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4</xdr:col>
      <xdr:colOff>190500</xdr:colOff>
      <xdr:row>127</xdr:row>
      <xdr:rowOff>19050</xdr:rowOff>
    </xdr:from>
    <xdr:ext cx="4657725" cy="2990850"/>
    <xdr:graphicFrame macro="">
      <xdr:nvGraphicFramePr>
        <xdr:cNvPr id="728778019" name="Chart 10">
          <a:extLst>
            <a:ext uri="{FF2B5EF4-FFF2-40B4-BE49-F238E27FC236}">
              <a16:creationId xmlns:a16="http://schemas.microsoft.com/office/drawing/2014/main" id="{00000000-0008-0000-0200-000023457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4</xdr:col>
      <xdr:colOff>190500</xdr:colOff>
      <xdr:row>146</xdr:row>
      <xdr:rowOff>19050</xdr:rowOff>
    </xdr:from>
    <xdr:ext cx="4657725" cy="3095625"/>
    <xdr:graphicFrame macro="">
      <xdr:nvGraphicFramePr>
        <xdr:cNvPr id="1623110854" name="Chart 11">
          <a:extLst>
            <a:ext uri="{FF2B5EF4-FFF2-40B4-BE49-F238E27FC236}">
              <a16:creationId xmlns:a16="http://schemas.microsoft.com/office/drawing/2014/main" id="{00000000-0008-0000-0200-0000C6B4B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828675</xdr:colOff>
      <xdr:row>2</xdr:row>
      <xdr:rowOff>171450</xdr:rowOff>
    </xdr:from>
    <xdr:ext cx="4686300" cy="2952750"/>
    <xdr:graphicFrame macro="">
      <xdr:nvGraphicFramePr>
        <xdr:cNvPr id="878147461" name="Chart 12">
          <a:extLst>
            <a:ext uri="{FF2B5EF4-FFF2-40B4-BE49-F238E27FC236}">
              <a16:creationId xmlns:a16="http://schemas.microsoft.com/office/drawing/2014/main" id="{00000000-0008-0000-0300-000085775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246530</xdr:colOff>
      <xdr:row>4</xdr:row>
      <xdr:rowOff>100853</xdr:rowOff>
    </xdr:from>
    <xdr:to>
      <xdr:col>23</xdr:col>
      <xdr:colOff>381000</xdr:colOff>
      <xdr:row>44</xdr:row>
      <xdr:rowOff>22411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24B212-6EE0-C882-0388-0398C3847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828675</xdr:colOff>
      <xdr:row>2</xdr:row>
      <xdr:rowOff>171450</xdr:rowOff>
    </xdr:from>
    <xdr:ext cx="4686300" cy="2686050"/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AEE03FB9-5DA6-496B-B893-135E560A5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828675</xdr:colOff>
      <xdr:row>18</xdr:row>
      <xdr:rowOff>171450</xdr:rowOff>
    </xdr:from>
    <xdr:ext cx="4686300" cy="2686050"/>
    <xdr:graphicFrame macro="">
      <xdr:nvGraphicFramePr>
        <xdr:cNvPr id="3" name="Chart 15">
          <a:extLst>
            <a:ext uri="{FF2B5EF4-FFF2-40B4-BE49-F238E27FC236}">
              <a16:creationId xmlns:a16="http://schemas.microsoft.com/office/drawing/2014/main" id="{1E20433D-CB88-4057-9115-5A52924D7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4</xdr:col>
      <xdr:colOff>828675</xdr:colOff>
      <xdr:row>35</xdr:row>
      <xdr:rowOff>171450</xdr:rowOff>
    </xdr:from>
    <xdr:ext cx="4686300" cy="2686050"/>
    <xdr:graphicFrame macro="">
      <xdr:nvGraphicFramePr>
        <xdr:cNvPr id="4" name="Chart 16">
          <a:extLst>
            <a:ext uri="{FF2B5EF4-FFF2-40B4-BE49-F238E27FC236}">
              <a16:creationId xmlns:a16="http://schemas.microsoft.com/office/drawing/2014/main" id="{DA489C97-CD88-44D9-916B-EC81581A9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4</xdr:col>
      <xdr:colOff>828675</xdr:colOff>
      <xdr:row>54</xdr:row>
      <xdr:rowOff>171450</xdr:rowOff>
    </xdr:from>
    <xdr:ext cx="4686300" cy="2686050"/>
    <xdr:graphicFrame macro="">
      <xdr:nvGraphicFramePr>
        <xdr:cNvPr id="5" name="Chart 17">
          <a:extLst>
            <a:ext uri="{FF2B5EF4-FFF2-40B4-BE49-F238E27FC236}">
              <a16:creationId xmlns:a16="http://schemas.microsoft.com/office/drawing/2014/main" id="{922AF033-DACF-437A-B7F7-0428B063D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4</xdr:col>
      <xdr:colOff>828675</xdr:colOff>
      <xdr:row>74</xdr:row>
      <xdr:rowOff>171450</xdr:rowOff>
    </xdr:from>
    <xdr:ext cx="4686300" cy="2686050"/>
    <xdr:graphicFrame macro="">
      <xdr:nvGraphicFramePr>
        <xdr:cNvPr id="6" name="Chart 18">
          <a:extLst>
            <a:ext uri="{FF2B5EF4-FFF2-40B4-BE49-F238E27FC236}">
              <a16:creationId xmlns:a16="http://schemas.microsoft.com/office/drawing/2014/main" id="{458AD23B-514F-47EE-B293-CE0B74AD1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4</xdr:col>
      <xdr:colOff>828675</xdr:colOff>
      <xdr:row>92</xdr:row>
      <xdr:rowOff>171450</xdr:rowOff>
    </xdr:from>
    <xdr:ext cx="4686300" cy="2686050"/>
    <xdr:graphicFrame macro="">
      <xdr:nvGraphicFramePr>
        <xdr:cNvPr id="7" name="Chart 19">
          <a:extLst>
            <a:ext uri="{FF2B5EF4-FFF2-40B4-BE49-F238E27FC236}">
              <a16:creationId xmlns:a16="http://schemas.microsoft.com/office/drawing/2014/main" id="{7907D120-4B32-4393-9D00-A03FC0CE2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485775</xdr:colOff>
      <xdr:row>2</xdr:row>
      <xdr:rowOff>161924</xdr:rowOff>
    </xdr:from>
    <xdr:ext cx="5200650" cy="7038975"/>
    <xdr:graphicFrame macro="">
      <xdr:nvGraphicFramePr>
        <xdr:cNvPr id="2" name="Chart 20">
          <a:extLst>
            <a:ext uri="{FF2B5EF4-FFF2-40B4-BE49-F238E27FC236}">
              <a16:creationId xmlns:a16="http://schemas.microsoft.com/office/drawing/2014/main" id="{F291D44E-CCE2-4599-AF6F-0405F7594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485775</xdr:colOff>
      <xdr:row>2</xdr:row>
      <xdr:rowOff>161925</xdr:rowOff>
    </xdr:from>
    <xdr:ext cx="5467350" cy="7334250"/>
    <xdr:graphicFrame macro="">
      <xdr:nvGraphicFramePr>
        <xdr:cNvPr id="2" name="Chart 21">
          <a:extLst>
            <a:ext uri="{FF2B5EF4-FFF2-40B4-BE49-F238E27FC236}">
              <a16:creationId xmlns:a16="http://schemas.microsoft.com/office/drawing/2014/main" id="{C22C0B8E-1631-4D87-AA88-5566B9315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000"/>
  <sheetViews>
    <sheetView showGridLines="0" tabSelected="1" topLeftCell="C1" workbookViewId="0">
      <selection activeCell="Q1" sqref="Q1"/>
    </sheetView>
  </sheetViews>
  <sheetFormatPr baseColWidth="10" defaultColWidth="12.625" defaultRowHeight="15" customHeight="1" x14ac:dyDescent="0.2"/>
  <cols>
    <col min="1" max="1" width="2" customWidth="1"/>
    <col min="2" max="4" width="13.125" customWidth="1"/>
    <col min="5" max="26" width="10.625" customWidth="1"/>
  </cols>
  <sheetData>
    <row r="1" spans="2:4" ht="14.25" customHeight="1" x14ac:dyDescent="0.2"/>
    <row r="2" spans="2:4" ht="14.25" customHeight="1" x14ac:dyDescent="0.25">
      <c r="B2" s="1" t="s">
        <v>61</v>
      </c>
    </row>
    <row r="3" spans="2:4" ht="14.25" customHeight="1" x14ac:dyDescent="0.2"/>
    <row r="4" spans="2:4" ht="14.25" customHeight="1" x14ac:dyDescent="0.2">
      <c r="B4" s="2" t="s">
        <v>0</v>
      </c>
      <c r="C4" s="3" t="s">
        <v>1</v>
      </c>
      <c r="D4" s="2" t="s">
        <v>2</v>
      </c>
    </row>
    <row r="5" spans="2:4" ht="14.25" customHeight="1" x14ac:dyDescent="0.2">
      <c r="B5" s="4">
        <v>2016</v>
      </c>
      <c r="C5" s="5">
        <v>0.37061048082117781</v>
      </c>
      <c r="D5" s="6">
        <v>0.62938951917882213</v>
      </c>
    </row>
    <row r="6" spans="2:4" ht="14.25" customHeight="1" x14ac:dyDescent="0.2">
      <c r="B6" s="7">
        <v>2017</v>
      </c>
      <c r="C6" s="8">
        <v>0.29700854700854701</v>
      </c>
      <c r="D6" s="9">
        <v>0.70299145299145294</v>
      </c>
    </row>
    <row r="7" spans="2:4" ht="14.25" customHeight="1" x14ac:dyDescent="0.2">
      <c r="B7" s="7">
        <v>2018</v>
      </c>
      <c r="C7" s="8">
        <v>0.25453575240128068</v>
      </c>
      <c r="D7" s="9">
        <v>0.74546424759871932</v>
      </c>
    </row>
    <row r="8" spans="2:4" ht="14.25" customHeight="1" x14ac:dyDescent="0.2">
      <c r="B8" s="7">
        <v>2019</v>
      </c>
      <c r="C8" s="8">
        <v>0.25320512820512819</v>
      </c>
      <c r="D8" s="9">
        <v>0.74679487179487181</v>
      </c>
    </row>
    <row r="9" spans="2:4" ht="14.25" customHeight="1" x14ac:dyDescent="0.2">
      <c r="B9" s="7">
        <v>2020</v>
      </c>
      <c r="C9" s="8">
        <v>0.29775880469583776</v>
      </c>
      <c r="D9" s="9">
        <f t="shared" ref="D9:D10" si="0">1-C9</f>
        <v>0.70224119530416229</v>
      </c>
    </row>
    <row r="10" spans="2:4" ht="14.25" customHeight="1" x14ac:dyDescent="0.2">
      <c r="B10" s="7">
        <v>2021</v>
      </c>
      <c r="C10" s="8">
        <v>0.23799359658484526</v>
      </c>
      <c r="D10" s="9">
        <f t="shared" si="0"/>
        <v>0.7620064034151548</v>
      </c>
    </row>
    <row r="11" spans="2:4" ht="14.25" customHeight="1" x14ac:dyDescent="0.2">
      <c r="B11" s="10">
        <v>2022</v>
      </c>
      <c r="C11" s="11">
        <v>0.23320994182971971</v>
      </c>
      <c r="D11" s="12">
        <v>0.76679005817028023</v>
      </c>
    </row>
    <row r="12" spans="2:4" ht="14.25" customHeight="1" x14ac:dyDescent="0.2"/>
    <row r="13" spans="2:4" ht="14.25" customHeight="1" x14ac:dyDescent="0.2">
      <c r="B13" s="80" t="s">
        <v>3</v>
      </c>
      <c r="C13" s="81"/>
      <c r="D13" s="82"/>
    </row>
    <row r="14" spans="2:4" ht="14.25" customHeight="1" x14ac:dyDescent="0.2"/>
    <row r="15" spans="2:4" ht="14.25" customHeight="1" x14ac:dyDescent="0.2"/>
    <row r="16" spans="2:4" ht="14.25" customHeight="1" x14ac:dyDescent="0.2"/>
    <row r="17" spans="5:5" ht="14.25" customHeight="1" x14ac:dyDescent="0.2"/>
    <row r="18" spans="5:5" ht="14.25" customHeight="1" x14ac:dyDescent="0.2"/>
    <row r="19" spans="5:5" ht="14.25" customHeight="1" x14ac:dyDescent="0.2"/>
    <row r="20" spans="5:5" ht="14.25" customHeight="1" x14ac:dyDescent="0.2">
      <c r="E20" s="13" t="s">
        <v>4</v>
      </c>
    </row>
    <row r="21" spans="5:5" ht="14.25" customHeight="1" x14ac:dyDescent="0.2"/>
    <row r="22" spans="5:5" ht="14.25" customHeight="1" x14ac:dyDescent="0.2"/>
    <row r="23" spans="5:5" ht="14.25" customHeight="1" x14ac:dyDescent="0.2"/>
    <row r="24" spans="5:5" ht="14.25" customHeight="1" x14ac:dyDescent="0.2"/>
    <row r="25" spans="5:5" ht="14.25" customHeight="1" x14ac:dyDescent="0.2"/>
    <row r="26" spans="5:5" ht="14.25" customHeight="1" x14ac:dyDescent="0.2"/>
    <row r="27" spans="5:5" ht="14.25" customHeight="1" x14ac:dyDescent="0.2"/>
    <row r="28" spans="5:5" ht="14.25" customHeight="1" x14ac:dyDescent="0.2"/>
    <row r="29" spans="5:5" ht="14.25" customHeight="1" x14ac:dyDescent="0.2"/>
    <row r="30" spans="5:5" ht="14.25" customHeight="1" x14ac:dyDescent="0.2"/>
    <row r="31" spans="5:5" ht="14.25" customHeight="1" x14ac:dyDescent="0.2"/>
    <row r="32" spans="5: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B13:D13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625" defaultRowHeight="15" customHeight="1" x14ac:dyDescent="0.2"/>
  <cols>
    <col min="1" max="1" width="3.5" customWidth="1"/>
    <col min="2" max="2" width="16.5" customWidth="1"/>
    <col min="3" max="26" width="11" customWidth="1"/>
  </cols>
  <sheetData>
    <row r="1" spans="1:26" ht="14.2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4.25" customHeight="1" x14ac:dyDescent="0.25">
      <c r="A2" s="14"/>
      <c r="B2" s="1" t="s">
        <v>60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 x14ac:dyDescent="0.2">
      <c r="A4" s="14"/>
      <c r="B4" s="86" t="s">
        <v>5</v>
      </c>
      <c r="C4" s="85" t="s">
        <v>0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" customHeight="1" x14ac:dyDescent="0.2">
      <c r="A5" s="14"/>
      <c r="B5" s="87"/>
      <c r="C5" s="83">
        <v>2016</v>
      </c>
      <c r="D5" s="84"/>
      <c r="E5" s="83">
        <v>2017</v>
      </c>
      <c r="F5" s="84"/>
      <c r="G5" s="83">
        <v>2018</v>
      </c>
      <c r="H5" s="84"/>
      <c r="I5" s="83">
        <v>2019</v>
      </c>
      <c r="J5" s="84"/>
      <c r="K5" s="83">
        <v>2020</v>
      </c>
      <c r="L5" s="84"/>
      <c r="M5" s="83">
        <v>2021</v>
      </c>
      <c r="N5" s="84"/>
      <c r="O5" s="83">
        <v>2022</v>
      </c>
      <c r="P5" s="8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" customHeight="1" x14ac:dyDescent="0.2">
      <c r="A6" s="14"/>
      <c r="B6" s="88"/>
      <c r="C6" s="15" t="s">
        <v>1</v>
      </c>
      <c r="D6" s="15" t="s">
        <v>2</v>
      </c>
      <c r="E6" s="15" t="s">
        <v>1</v>
      </c>
      <c r="F6" s="15" t="s">
        <v>2</v>
      </c>
      <c r="G6" s="15" t="s">
        <v>1</v>
      </c>
      <c r="H6" s="15" t="s">
        <v>2</v>
      </c>
      <c r="I6" s="15" t="s">
        <v>1</v>
      </c>
      <c r="J6" s="15" t="s">
        <v>2</v>
      </c>
      <c r="K6" s="15" t="s">
        <v>1</v>
      </c>
      <c r="L6" s="15" t="s">
        <v>2</v>
      </c>
      <c r="M6" s="15" t="s">
        <v>1</v>
      </c>
      <c r="N6" s="15" t="s">
        <v>2</v>
      </c>
      <c r="O6" s="15" t="s">
        <v>1</v>
      </c>
      <c r="P6" s="15" t="s">
        <v>2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 x14ac:dyDescent="0.2">
      <c r="A7" s="14"/>
      <c r="B7" s="16" t="s">
        <v>6</v>
      </c>
      <c r="C7" s="17">
        <v>0.10714285714285714</v>
      </c>
      <c r="D7" s="17">
        <v>0.8928571428571429</v>
      </c>
      <c r="E7" s="17">
        <v>7.1428571428571425E-2</v>
      </c>
      <c r="F7" s="17">
        <v>0.9285714285714286</v>
      </c>
      <c r="G7" s="17">
        <v>7.1428571428571425E-2</v>
      </c>
      <c r="H7" s="17">
        <v>0.9285714285714286</v>
      </c>
      <c r="I7" s="17">
        <v>8.3333333333333315E-2</v>
      </c>
      <c r="J7" s="17">
        <v>0.91666666666666674</v>
      </c>
      <c r="K7" s="17">
        <v>8.3333333333333329E-2</v>
      </c>
      <c r="L7" s="17">
        <f t="shared" ref="L7:L33" si="0">1-K7</f>
        <v>0.91666666666666663</v>
      </c>
      <c r="M7" s="17">
        <v>0.10714285714285714</v>
      </c>
      <c r="N7" s="17">
        <f t="shared" ref="N7:N33" si="1">1-M7</f>
        <v>0.8928571428571429</v>
      </c>
      <c r="O7" s="17">
        <v>8.3333333333333329E-2</v>
      </c>
      <c r="P7" s="17">
        <f>1-O7</f>
        <v>0.91666666666666663</v>
      </c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4.25" customHeight="1" x14ac:dyDescent="0.2">
      <c r="A8" s="14"/>
      <c r="B8" s="16" t="s">
        <v>7</v>
      </c>
      <c r="C8" s="17">
        <v>0.28915662650602408</v>
      </c>
      <c r="D8" s="17">
        <v>0.71084337349397586</v>
      </c>
      <c r="E8" s="17">
        <v>0.20481927710843373</v>
      </c>
      <c r="F8" s="17">
        <v>0.79518072289156627</v>
      </c>
      <c r="G8" s="17">
        <v>0.19879518072289154</v>
      </c>
      <c r="H8" s="17">
        <v>0.8012048192771084</v>
      </c>
      <c r="I8" s="17">
        <v>0.19277108433734941</v>
      </c>
      <c r="J8" s="17">
        <v>0.80722891566265065</v>
      </c>
      <c r="K8" s="17">
        <v>0.21084337349397592</v>
      </c>
      <c r="L8" s="17">
        <f t="shared" si="0"/>
        <v>0.78915662650602414</v>
      </c>
      <c r="M8" s="17">
        <v>0.15060240963855423</v>
      </c>
      <c r="N8" s="17">
        <f t="shared" si="1"/>
        <v>0.8493975903614458</v>
      </c>
      <c r="O8" s="17">
        <v>0.15662650602409639</v>
      </c>
      <c r="P8" s="17">
        <f t="shared" ref="P8:P33" si="2">1-O8</f>
        <v>0.84337349397590367</v>
      </c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4.25" customHeight="1" x14ac:dyDescent="0.2">
      <c r="A9" s="14"/>
      <c r="B9" s="16" t="s">
        <v>8</v>
      </c>
      <c r="C9" s="17">
        <v>0.67901234567901236</v>
      </c>
      <c r="D9" s="17">
        <v>0.32098765432098764</v>
      </c>
      <c r="E9" s="17">
        <v>0.6785714285714286</v>
      </c>
      <c r="F9" s="17">
        <v>0.3214285714285714</v>
      </c>
      <c r="G9" s="17">
        <v>0.55952380952380976</v>
      </c>
      <c r="H9" s="17">
        <v>0.44047619047619024</v>
      </c>
      <c r="I9" s="17">
        <v>0.5714285714285714</v>
      </c>
      <c r="J9" s="17">
        <v>0.4285714285714286</v>
      </c>
      <c r="K9" s="17">
        <v>0.52380952380952384</v>
      </c>
      <c r="L9" s="17">
        <f t="shared" si="0"/>
        <v>0.47619047619047616</v>
      </c>
      <c r="M9" s="17">
        <v>0.47619047619047616</v>
      </c>
      <c r="N9" s="17">
        <f t="shared" si="1"/>
        <v>0.52380952380952384</v>
      </c>
      <c r="O9" s="17">
        <v>0.42352941176470588</v>
      </c>
      <c r="P9" s="17">
        <f t="shared" si="2"/>
        <v>0.57647058823529407</v>
      </c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4.25" customHeight="1" x14ac:dyDescent="0.2">
      <c r="A10" s="14"/>
      <c r="B10" s="16" t="s">
        <v>9</v>
      </c>
      <c r="C10" s="17">
        <v>0.34862385321100914</v>
      </c>
      <c r="D10" s="17">
        <v>0.65137614678899092</v>
      </c>
      <c r="E10" s="17">
        <v>0.25688073394495414</v>
      </c>
      <c r="F10" s="17">
        <v>0.74311926605504586</v>
      </c>
      <c r="G10" s="17">
        <v>0.19266055045871552</v>
      </c>
      <c r="H10" s="17">
        <v>0.80733944954128445</v>
      </c>
      <c r="I10" s="17">
        <v>0.22018348623853215</v>
      </c>
      <c r="J10" s="17">
        <v>0.77981651376146788</v>
      </c>
      <c r="K10" s="17">
        <v>0.25688073394495414</v>
      </c>
      <c r="L10" s="17">
        <f t="shared" si="0"/>
        <v>0.74311926605504586</v>
      </c>
      <c r="M10" s="17">
        <v>0.1834862385321101</v>
      </c>
      <c r="N10" s="17">
        <f t="shared" si="1"/>
        <v>0.8165137614678899</v>
      </c>
      <c r="O10" s="17">
        <v>0.20183486238532111</v>
      </c>
      <c r="P10" s="17">
        <f t="shared" si="2"/>
        <v>0.79816513761467889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4.25" customHeight="1" x14ac:dyDescent="0.2">
      <c r="A11" s="14"/>
      <c r="B11" s="16" t="s">
        <v>10</v>
      </c>
      <c r="C11" s="17">
        <v>0.21551724137931033</v>
      </c>
      <c r="D11" s="17">
        <v>0.78448275862068972</v>
      </c>
      <c r="E11" s="17">
        <v>0.18487394957983194</v>
      </c>
      <c r="F11" s="17">
        <v>0.81512605042016806</v>
      </c>
      <c r="G11" s="17">
        <v>8.4033613445378158E-2</v>
      </c>
      <c r="H11" s="17">
        <v>0.91596638655462181</v>
      </c>
      <c r="I11" s="17">
        <v>0.1092436974789916</v>
      </c>
      <c r="J11" s="17">
        <v>0.89075630252100835</v>
      </c>
      <c r="K11" s="17">
        <v>0.14285714285714285</v>
      </c>
      <c r="L11" s="17">
        <f t="shared" si="0"/>
        <v>0.85714285714285721</v>
      </c>
      <c r="M11" s="17">
        <v>0.11764705882352941</v>
      </c>
      <c r="N11" s="17">
        <f t="shared" si="1"/>
        <v>0.88235294117647056</v>
      </c>
      <c r="O11" s="17">
        <v>8.8709677419354843E-2</v>
      </c>
      <c r="P11" s="17">
        <f t="shared" si="2"/>
        <v>0.91129032258064513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4.25" customHeight="1" x14ac:dyDescent="0.2">
      <c r="A12" s="14"/>
      <c r="B12" s="16" t="s">
        <v>11</v>
      </c>
      <c r="C12" s="17">
        <v>0.25984251968503935</v>
      </c>
      <c r="D12" s="17">
        <v>0.74015748031496065</v>
      </c>
      <c r="E12" s="17">
        <v>0.1889763779527559</v>
      </c>
      <c r="F12" s="17">
        <v>0.8110236220472441</v>
      </c>
      <c r="G12" s="17">
        <v>0.16535433070866146</v>
      </c>
      <c r="H12" s="17">
        <v>0.83464566929133854</v>
      </c>
      <c r="I12" s="17">
        <v>0.18110236220472442</v>
      </c>
      <c r="J12" s="17">
        <v>0.81889763779527558</v>
      </c>
      <c r="K12" s="17">
        <v>0.18110236220472442</v>
      </c>
      <c r="L12" s="17">
        <f t="shared" si="0"/>
        <v>0.81889763779527558</v>
      </c>
      <c r="M12" s="17">
        <v>0.14960629921259844</v>
      </c>
      <c r="N12" s="17">
        <f t="shared" si="1"/>
        <v>0.85039370078740162</v>
      </c>
      <c r="O12" s="17">
        <v>0.16535433070866143</v>
      </c>
      <c r="P12" s="17">
        <f t="shared" si="2"/>
        <v>0.83464566929133854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4.25" customHeight="1" x14ac:dyDescent="0.2">
      <c r="A13" s="14"/>
      <c r="B13" s="16" t="s">
        <v>12</v>
      </c>
      <c r="C13" s="17">
        <v>0.50909090909090904</v>
      </c>
      <c r="D13" s="17">
        <v>0.49090909090909096</v>
      </c>
      <c r="E13" s="17">
        <v>0.3482142857142857</v>
      </c>
      <c r="F13" s="17">
        <v>0.6517857142857143</v>
      </c>
      <c r="G13" s="17">
        <v>0.30357142857142855</v>
      </c>
      <c r="H13" s="17">
        <v>0.6964285714285714</v>
      </c>
      <c r="I13" s="17">
        <v>0.26785714285714285</v>
      </c>
      <c r="J13" s="17">
        <v>0.73214285714285721</v>
      </c>
      <c r="K13" s="17">
        <v>0.35714285714285715</v>
      </c>
      <c r="L13" s="17">
        <f t="shared" si="0"/>
        <v>0.64285714285714279</v>
      </c>
      <c r="M13" s="17">
        <v>0.25892857142857145</v>
      </c>
      <c r="N13" s="17">
        <f t="shared" si="1"/>
        <v>0.7410714285714286</v>
      </c>
      <c r="O13" s="17">
        <v>0.23275862068965517</v>
      </c>
      <c r="P13" s="17">
        <f t="shared" si="2"/>
        <v>0.76724137931034486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4.25" customHeight="1" x14ac:dyDescent="0.2">
      <c r="A14" s="14"/>
      <c r="B14" s="16" t="s">
        <v>13</v>
      </c>
      <c r="C14" s="17">
        <v>0.28865979381443296</v>
      </c>
      <c r="D14" s="17">
        <v>0.71134020618556704</v>
      </c>
      <c r="E14" s="17">
        <v>0.23</v>
      </c>
      <c r="F14" s="17">
        <v>0.77</v>
      </c>
      <c r="G14" s="17">
        <v>0.16000000000000003</v>
      </c>
      <c r="H14" s="17">
        <v>0.84</v>
      </c>
      <c r="I14" s="17">
        <v>0.18</v>
      </c>
      <c r="J14" s="17">
        <v>0.82000000000000006</v>
      </c>
      <c r="K14" s="17">
        <v>0.22</v>
      </c>
      <c r="L14" s="17">
        <f t="shared" si="0"/>
        <v>0.78</v>
      </c>
      <c r="M14" s="17">
        <v>0.17</v>
      </c>
      <c r="N14" s="17">
        <f t="shared" si="1"/>
        <v>0.83</v>
      </c>
      <c r="O14" s="17">
        <v>0.14705882352941177</v>
      </c>
      <c r="P14" s="17">
        <f t="shared" si="2"/>
        <v>0.8529411764705882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4.25" customHeight="1" x14ac:dyDescent="0.2">
      <c r="A15" s="14"/>
      <c r="B15" s="16" t="s">
        <v>14</v>
      </c>
      <c r="C15" s="17">
        <v>0.2857142857142857</v>
      </c>
      <c r="D15" s="17">
        <v>0.7142857142857143</v>
      </c>
      <c r="E15" s="17">
        <v>0.21686746987951808</v>
      </c>
      <c r="F15" s="17">
        <v>0.7831325301204819</v>
      </c>
      <c r="G15" s="17">
        <v>0.13095238095238093</v>
      </c>
      <c r="H15" s="17">
        <v>0.86904761904761907</v>
      </c>
      <c r="I15" s="17">
        <v>0.13095238095238096</v>
      </c>
      <c r="J15" s="17">
        <v>0.86904761904761907</v>
      </c>
      <c r="K15" s="17">
        <v>0.15476190476190477</v>
      </c>
      <c r="L15" s="17">
        <f t="shared" si="0"/>
        <v>0.84523809523809523</v>
      </c>
      <c r="M15" s="17">
        <v>0.16666666666666666</v>
      </c>
      <c r="N15" s="17">
        <f t="shared" si="1"/>
        <v>0.83333333333333337</v>
      </c>
      <c r="O15" s="17">
        <v>0.11904761904761904</v>
      </c>
      <c r="P15" s="17">
        <f t="shared" si="2"/>
        <v>0.88095238095238093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4.25" customHeight="1" x14ac:dyDescent="0.2">
      <c r="A16" s="14"/>
      <c r="B16" s="16" t="s">
        <v>15</v>
      </c>
      <c r="C16" s="17">
        <v>0.30232558139534882</v>
      </c>
      <c r="D16" s="17">
        <v>0.69767441860465118</v>
      </c>
      <c r="E16" s="17">
        <v>0.32558139534883723</v>
      </c>
      <c r="F16" s="17">
        <v>0.67441860465116277</v>
      </c>
      <c r="G16" s="17">
        <v>0.32558139534883723</v>
      </c>
      <c r="H16" s="17">
        <v>0.67441860465116277</v>
      </c>
      <c r="I16" s="17">
        <v>0.27906976744186046</v>
      </c>
      <c r="J16" s="17">
        <v>0.72093023255813948</v>
      </c>
      <c r="K16" s="17">
        <v>0.37209302325581395</v>
      </c>
      <c r="L16" s="17">
        <f t="shared" si="0"/>
        <v>0.62790697674418605</v>
      </c>
      <c r="M16" s="17">
        <v>0.27906976744186046</v>
      </c>
      <c r="N16" s="17">
        <f t="shared" si="1"/>
        <v>0.72093023255813948</v>
      </c>
      <c r="O16" s="17">
        <v>0.18604651162790697</v>
      </c>
      <c r="P16" s="17">
        <f t="shared" si="2"/>
        <v>0.81395348837209303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4.25" customHeight="1" x14ac:dyDescent="0.2">
      <c r="A17" s="14"/>
      <c r="B17" s="16" t="s">
        <v>16</v>
      </c>
      <c r="C17" s="17">
        <v>0.31707317073170732</v>
      </c>
      <c r="D17" s="17">
        <v>0.68292682926829262</v>
      </c>
      <c r="E17" s="17">
        <v>0.22580645161290319</v>
      </c>
      <c r="F17" s="17">
        <v>0.77419354838709675</v>
      </c>
      <c r="G17" s="17">
        <v>0.22580645161290316</v>
      </c>
      <c r="H17" s="17">
        <v>0.77419354838709686</v>
      </c>
      <c r="I17" s="17">
        <v>0.25</v>
      </c>
      <c r="J17" s="17">
        <v>0.75</v>
      </c>
      <c r="K17" s="17">
        <v>0.32258064516129031</v>
      </c>
      <c r="L17" s="17">
        <f t="shared" si="0"/>
        <v>0.67741935483870974</v>
      </c>
      <c r="M17" s="17">
        <v>0.23387096774193547</v>
      </c>
      <c r="N17" s="17">
        <f t="shared" si="1"/>
        <v>0.7661290322580645</v>
      </c>
      <c r="O17" s="17">
        <v>0.25806451612903225</v>
      </c>
      <c r="P17" s="17">
        <f t="shared" si="2"/>
        <v>0.74193548387096775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4.25" customHeight="1" x14ac:dyDescent="0.2">
      <c r="A18" s="14"/>
      <c r="B18" s="16" t="s">
        <v>17</v>
      </c>
      <c r="C18" s="17">
        <v>0.44578313253012047</v>
      </c>
      <c r="D18" s="17">
        <v>0.55421686746987953</v>
      </c>
      <c r="E18" s="17">
        <v>0.43373493975903615</v>
      </c>
      <c r="F18" s="17">
        <v>0.56626506024096379</v>
      </c>
      <c r="G18" s="17">
        <v>0.31325301204819289</v>
      </c>
      <c r="H18" s="17">
        <v>0.68674698795180711</v>
      </c>
      <c r="I18" s="17">
        <v>0.28915662650602408</v>
      </c>
      <c r="J18" s="17">
        <v>0.71084337349397586</v>
      </c>
      <c r="K18" s="17">
        <v>0.38554216867469882</v>
      </c>
      <c r="L18" s="17">
        <f t="shared" si="0"/>
        <v>0.61445783132530118</v>
      </c>
      <c r="M18" s="17">
        <v>0.20481927710843373</v>
      </c>
      <c r="N18" s="17">
        <f t="shared" si="1"/>
        <v>0.79518072289156627</v>
      </c>
      <c r="O18" s="17">
        <v>0.27380952380952384</v>
      </c>
      <c r="P18" s="17">
        <f t="shared" si="2"/>
        <v>0.72619047619047616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4.25" customHeight="1" x14ac:dyDescent="0.2">
      <c r="A19" s="14"/>
      <c r="B19" s="16" t="s">
        <v>18</v>
      </c>
      <c r="C19" s="17">
        <v>0.73684210526315785</v>
      </c>
      <c r="D19" s="17">
        <v>0.26315789473684215</v>
      </c>
      <c r="E19" s="17">
        <v>0.47368421052631576</v>
      </c>
      <c r="F19" s="17">
        <v>0.52631578947368429</v>
      </c>
      <c r="G19" s="17">
        <v>0.5</v>
      </c>
      <c r="H19" s="17">
        <v>0.5</v>
      </c>
      <c r="I19" s="17">
        <v>0.52631578947368418</v>
      </c>
      <c r="J19" s="17">
        <v>0.47368421052631582</v>
      </c>
      <c r="K19" s="17">
        <v>0.55263157894736847</v>
      </c>
      <c r="L19" s="17">
        <f t="shared" si="0"/>
        <v>0.44736842105263153</v>
      </c>
      <c r="M19" s="17">
        <v>0.55263157894736847</v>
      </c>
      <c r="N19" s="17">
        <f t="shared" si="1"/>
        <v>0.44736842105263153</v>
      </c>
      <c r="O19" s="17">
        <v>0.52631578947368418</v>
      </c>
      <c r="P19" s="17">
        <f t="shared" si="2"/>
        <v>0.47368421052631582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4.25" customHeight="1" x14ac:dyDescent="0.2">
      <c r="A20" s="14"/>
      <c r="B20" s="16" t="s">
        <v>19</v>
      </c>
      <c r="C20" s="17">
        <v>0.35087719298245612</v>
      </c>
      <c r="D20" s="17">
        <v>0.64912280701754388</v>
      </c>
      <c r="E20" s="17">
        <v>0.36257309941520466</v>
      </c>
      <c r="F20" s="17">
        <v>0.63742690058479534</v>
      </c>
      <c r="G20" s="17">
        <v>0.35672514619883022</v>
      </c>
      <c r="H20" s="17">
        <v>0.64327485380116978</v>
      </c>
      <c r="I20" s="17">
        <v>0.34319526627218933</v>
      </c>
      <c r="J20" s="17">
        <v>0.65680473372781067</v>
      </c>
      <c r="K20" s="17">
        <v>0.38011695906432746</v>
      </c>
      <c r="L20" s="17">
        <f t="shared" si="0"/>
        <v>0.61988304093567259</v>
      </c>
      <c r="M20" s="17">
        <v>0.36257309941520466</v>
      </c>
      <c r="N20" s="17">
        <f t="shared" si="1"/>
        <v>0.63742690058479534</v>
      </c>
      <c r="O20" s="17">
        <v>0.33918128654970758</v>
      </c>
      <c r="P20" s="17">
        <f t="shared" si="2"/>
        <v>0.66081871345029242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4.25" customHeight="1" x14ac:dyDescent="0.2">
      <c r="A21" s="14"/>
      <c r="B21" s="16" t="s">
        <v>20</v>
      </c>
      <c r="C21" s="17">
        <v>0.32075471698113206</v>
      </c>
      <c r="D21" s="17">
        <v>0.679245283018868</v>
      </c>
      <c r="E21" s="17">
        <v>0.22641509433962267</v>
      </c>
      <c r="F21" s="17">
        <v>0.7735849056603773</v>
      </c>
      <c r="G21" s="17">
        <v>0.20754716981132082</v>
      </c>
      <c r="H21" s="17">
        <v>0.79245283018867918</v>
      </c>
      <c r="I21" s="17">
        <v>0.169811320754717</v>
      </c>
      <c r="J21" s="17">
        <v>0.83018867924528306</v>
      </c>
      <c r="K21" s="17">
        <v>0.20754716981132076</v>
      </c>
      <c r="L21" s="17">
        <f t="shared" si="0"/>
        <v>0.79245283018867929</v>
      </c>
      <c r="M21" s="17">
        <v>0.15094339622641509</v>
      </c>
      <c r="N21" s="17">
        <f t="shared" si="1"/>
        <v>0.84905660377358494</v>
      </c>
      <c r="O21" s="17">
        <v>0.20754716981132076</v>
      </c>
      <c r="P21" s="17">
        <f t="shared" si="2"/>
        <v>0.79245283018867929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4.25" customHeight="1" x14ac:dyDescent="0.2">
      <c r="A22" s="14"/>
      <c r="B22" s="16" t="s">
        <v>21</v>
      </c>
      <c r="C22" s="17">
        <v>9.0909090909090912E-2</v>
      </c>
      <c r="D22" s="17">
        <v>0.90909090909090906</v>
      </c>
      <c r="E22" s="17">
        <v>9.0909090909090912E-2</v>
      </c>
      <c r="F22" s="17">
        <v>0.90909090909090906</v>
      </c>
      <c r="G22" s="17">
        <v>9.0909090909090912E-2</v>
      </c>
      <c r="H22" s="17">
        <v>0.90909090909090906</v>
      </c>
      <c r="I22" s="17">
        <v>0.18181818181818182</v>
      </c>
      <c r="J22" s="17">
        <v>0.81818181818181812</v>
      </c>
      <c r="K22" s="17">
        <v>0.18181818181818182</v>
      </c>
      <c r="L22" s="17">
        <f t="shared" si="0"/>
        <v>0.81818181818181812</v>
      </c>
      <c r="M22" s="17">
        <v>9.0909090909090912E-2</v>
      </c>
      <c r="N22" s="17">
        <f t="shared" si="1"/>
        <v>0.90909090909090906</v>
      </c>
      <c r="O22" s="17">
        <v>9.0909090909090912E-2</v>
      </c>
      <c r="P22" s="17">
        <f t="shared" si="2"/>
        <v>0.90909090909090906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4.25" customHeight="1" x14ac:dyDescent="0.2">
      <c r="A23" s="14"/>
      <c r="B23" s="16" t="s">
        <v>22</v>
      </c>
      <c r="C23" s="17">
        <v>0.2</v>
      </c>
      <c r="D23" s="17">
        <v>0.8</v>
      </c>
      <c r="E23" s="17">
        <v>0.15</v>
      </c>
      <c r="F23" s="17">
        <v>0.85</v>
      </c>
      <c r="G23" s="17">
        <v>0.10000000000000002</v>
      </c>
      <c r="H23" s="17">
        <v>0.9</v>
      </c>
      <c r="I23" s="17">
        <v>0.1</v>
      </c>
      <c r="J23" s="17">
        <v>0.9</v>
      </c>
      <c r="K23" s="17">
        <v>0.25</v>
      </c>
      <c r="L23" s="17">
        <f t="shared" si="0"/>
        <v>0.75</v>
      </c>
      <c r="M23" s="17">
        <v>0.1</v>
      </c>
      <c r="N23" s="17">
        <f t="shared" si="1"/>
        <v>0.9</v>
      </c>
      <c r="O23" s="17">
        <v>9.5238095238095233E-2</v>
      </c>
      <c r="P23" s="17">
        <f t="shared" si="2"/>
        <v>0.90476190476190477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4.25" customHeight="1" x14ac:dyDescent="0.2">
      <c r="A24" s="14"/>
      <c r="B24" s="16" t="s">
        <v>23</v>
      </c>
      <c r="C24" s="17">
        <v>0.55172413793103448</v>
      </c>
      <c r="D24" s="17">
        <v>0.44827586206896552</v>
      </c>
      <c r="E24" s="17">
        <v>0.51724137931034486</v>
      </c>
      <c r="F24" s="17">
        <v>0.48275862068965514</v>
      </c>
      <c r="G24" s="17">
        <v>0.41379310344827597</v>
      </c>
      <c r="H24" s="17">
        <v>0.58620689655172398</v>
      </c>
      <c r="I24" s="17">
        <v>0.44827586206896552</v>
      </c>
      <c r="J24" s="17">
        <v>0.55172413793103448</v>
      </c>
      <c r="K24" s="17">
        <v>0.48275862068965519</v>
      </c>
      <c r="L24" s="17">
        <f t="shared" si="0"/>
        <v>0.51724137931034475</v>
      </c>
      <c r="M24" s="17">
        <v>0.37931034482758619</v>
      </c>
      <c r="N24" s="17">
        <f t="shared" si="1"/>
        <v>0.62068965517241381</v>
      </c>
      <c r="O24" s="17">
        <v>0.48275862068965519</v>
      </c>
      <c r="P24" s="17">
        <f t="shared" si="2"/>
        <v>0.51724137931034475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4.25" customHeight="1" x14ac:dyDescent="0.2">
      <c r="A25" s="14"/>
      <c r="B25" s="16" t="s">
        <v>24</v>
      </c>
      <c r="C25" s="17">
        <v>0.92307692307692302</v>
      </c>
      <c r="D25" s="17">
        <v>7.6923076923076983E-2</v>
      </c>
      <c r="E25" s="17">
        <v>0.67692307692307696</v>
      </c>
      <c r="F25" s="17">
        <v>0.32307692307692304</v>
      </c>
      <c r="G25" s="17">
        <v>0.66153846153846141</v>
      </c>
      <c r="H25" s="17">
        <v>0.33846153846153859</v>
      </c>
      <c r="I25" s="17">
        <v>0.63076923076923075</v>
      </c>
      <c r="J25" s="17">
        <v>0.36923076923076925</v>
      </c>
      <c r="K25" s="17">
        <v>0.72307692307692306</v>
      </c>
      <c r="L25" s="17">
        <f t="shared" si="0"/>
        <v>0.27692307692307694</v>
      </c>
      <c r="M25" s="17">
        <v>0.6</v>
      </c>
      <c r="N25" s="17">
        <f t="shared" si="1"/>
        <v>0.4</v>
      </c>
      <c r="O25" s="17">
        <v>0.58461538461538465</v>
      </c>
      <c r="P25" s="17">
        <f t="shared" si="2"/>
        <v>0.41538461538461535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4.25" customHeight="1" x14ac:dyDescent="0.2">
      <c r="A26" s="14"/>
      <c r="B26" s="16" t="s">
        <v>25</v>
      </c>
      <c r="C26" s="17">
        <v>0.7142857142857143</v>
      </c>
      <c r="D26" s="17">
        <v>0.2857142857142857</v>
      </c>
      <c r="E26" s="17">
        <v>0.7142857142857143</v>
      </c>
      <c r="F26" s="17">
        <v>0.2857142857142857</v>
      </c>
      <c r="G26" s="17">
        <v>0.7142857142857143</v>
      </c>
      <c r="H26" s="17">
        <v>0.2857142857142857</v>
      </c>
      <c r="I26" s="17">
        <v>0.7142857142857143</v>
      </c>
      <c r="J26" s="17">
        <v>0.2857142857142857</v>
      </c>
      <c r="K26" s="17">
        <v>0.8571428571428571</v>
      </c>
      <c r="L26" s="17">
        <f t="shared" si="0"/>
        <v>0.1428571428571429</v>
      </c>
      <c r="M26" s="17">
        <v>0.8571428571428571</v>
      </c>
      <c r="N26" s="17">
        <f t="shared" si="1"/>
        <v>0.1428571428571429</v>
      </c>
      <c r="O26" s="17">
        <v>0.7142857142857143</v>
      </c>
      <c r="P26" s="17">
        <f t="shared" si="2"/>
        <v>0.2857142857142857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4.25" customHeight="1" x14ac:dyDescent="0.2">
      <c r="A27" s="14"/>
      <c r="B27" s="16" t="s">
        <v>26</v>
      </c>
      <c r="C27" s="17">
        <v>0.67441860465116277</v>
      </c>
      <c r="D27" s="17">
        <v>0.32558139534883723</v>
      </c>
      <c r="E27" s="17">
        <v>0.81395348837209303</v>
      </c>
      <c r="F27" s="17">
        <v>0.18604651162790697</v>
      </c>
      <c r="G27" s="17">
        <v>0.7674418604651162</v>
      </c>
      <c r="H27" s="17">
        <v>0.2325581395348838</v>
      </c>
      <c r="I27" s="17">
        <v>0.7441860465116279</v>
      </c>
      <c r="J27" s="17">
        <v>0.2558139534883721</v>
      </c>
      <c r="K27" s="17">
        <v>0.76744186046511631</v>
      </c>
      <c r="L27" s="17">
        <f t="shared" si="0"/>
        <v>0.23255813953488369</v>
      </c>
      <c r="M27" s="17">
        <v>0.79069767441860461</v>
      </c>
      <c r="N27" s="17">
        <f t="shared" si="1"/>
        <v>0.20930232558139539</v>
      </c>
      <c r="O27" s="17">
        <v>0.76744186046511631</v>
      </c>
      <c r="P27" s="17">
        <f t="shared" si="2"/>
        <v>0.23255813953488369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4.25" customHeight="1" x14ac:dyDescent="0.2">
      <c r="A28" s="14"/>
      <c r="B28" s="16" t="s">
        <v>27</v>
      </c>
      <c r="C28" s="17">
        <v>0.45871559633027525</v>
      </c>
      <c r="D28" s="17">
        <v>0.54128440366972475</v>
      </c>
      <c r="E28" s="17">
        <v>0.31192660550458717</v>
      </c>
      <c r="F28" s="17">
        <v>0.68807339449541283</v>
      </c>
      <c r="G28" s="17">
        <v>0.27272727272727276</v>
      </c>
      <c r="H28" s="17">
        <v>0.72727272727272729</v>
      </c>
      <c r="I28" s="17">
        <v>0.22727272727272727</v>
      </c>
      <c r="J28" s="17">
        <v>0.77272727272727271</v>
      </c>
      <c r="K28" s="17">
        <v>0.29090909090909089</v>
      </c>
      <c r="L28" s="17">
        <f t="shared" si="0"/>
        <v>0.70909090909090911</v>
      </c>
      <c r="M28" s="17">
        <v>0.20909090909090908</v>
      </c>
      <c r="N28" s="17">
        <f t="shared" si="1"/>
        <v>0.79090909090909089</v>
      </c>
      <c r="O28" s="17">
        <v>0.20909090909090908</v>
      </c>
      <c r="P28" s="17">
        <f t="shared" si="2"/>
        <v>0.79090909090909089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4.25" customHeight="1" x14ac:dyDescent="0.2">
      <c r="A29" s="14"/>
      <c r="B29" s="16" t="s">
        <v>28</v>
      </c>
      <c r="C29" s="17">
        <v>0.2421875</v>
      </c>
      <c r="D29" s="17">
        <v>0.7578125</v>
      </c>
      <c r="E29" s="17">
        <v>0.2109375</v>
      </c>
      <c r="F29" s="17">
        <v>0.7890625</v>
      </c>
      <c r="G29" s="17">
        <v>0.21874999999999989</v>
      </c>
      <c r="H29" s="17">
        <v>0.78125000000000011</v>
      </c>
      <c r="I29" s="17">
        <v>0.20634920634920634</v>
      </c>
      <c r="J29" s="17">
        <v>0.79365079365079372</v>
      </c>
      <c r="K29" s="17">
        <v>0.25</v>
      </c>
      <c r="L29" s="17">
        <f t="shared" si="0"/>
        <v>0.75</v>
      </c>
      <c r="M29" s="17">
        <v>0.21875</v>
      </c>
      <c r="N29" s="17">
        <f t="shared" si="1"/>
        <v>0.78125</v>
      </c>
      <c r="O29" s="17">
        <v>0.1953125</v>
      </c>
      <c r="P29" s="17">
        <f t="shared" si="2"/>
        <v>0.8046875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4.25" customHeight="1" x14ac:dyDescent="0.2">
      <c r="A30" s="14"/>
      <c r="B30" s="16" t="s">
        <v>29</v>
      </c>
      <c r="C30" s="17">
        <v>0.23376623376623373</v>
      </c>
      <c r="D30" s="17">
        <v>0.76623376623376627</v>
      </c>
      <c r="E30" s="17">
        <v>0.15584415584415584</v>
      </c>
      <c r="F30" s="17">
        <v>0.8441558441558441</v>
      </c>
      <c r="G30" s="17">
        <v>0.12987012987012986</v>
      </c>
      <c r="H30" s="17">
        <v>0.87012987012987009</v>
      </c>
      <c r="I30" s="17">
        <v>0.14285714285714285</v>
      </c>
      <c r="J30" s="17">
        <v>0.85714285714285721</v>
      </c>
      <c r="K30" s="17">
        <v>0.22077922077922077</v>
      </c>
      <c r="L30" s="17">
        <f t="shared" si="0"/>
        <v>0.77922077922077926</v>
      </c>
      <c r="M30" s="17">
        <v>0.15584415584415584</v>
      </c>
      <c r="N30" s="17">
        <f t="shared" si="1"/>
        <v>0.8441558441558441</v>
      </c>
      <c r="O30" s="17">
        <v>0.15584415584415584</v>
      </c>
      <c r="P30" s="17">
        <f t="shared" si="2"/>
        <v>0.8441558441558441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4.25" customHeight="1" x14ac:dyDescent="0.2">
      <c r="A31" s="14"/>
      <c r="B31" s="16" t="s">
        <v>30</v>
      </c>
      <c r="C31" s="17">
        <v>0.14814814814814814</v>
      </c>
      <c r="D31" s="17">
        <v>0.85185185185185186</v>
      </c>
      <c r="E31" s="17">
        <v>0.14285714285714285</v>
      </c>
      <c r="F31" s="17">
        <v>0.85714285714285721</v>
      </c>
      <c r="G31" s="17">
        <v>0</v>
      </c>
      <c r="H31" s="17">
        <v>1</v>
      </c>
      <c r="I31" s="17">
        <v>3.5714285714285712E-2</v>
      </c>
      <c r="J31" s="17">
        <v>0.9642857142857143</v>
      </c>
      <c r="K31" s="17">
        <v>0.17857142857142858</v>
      </c>
      <c r="L31" s="17">
        <f t="shared" si="0"/>
        <v>0.8214285714285714</v>
      </c>
      <c r="M31" s="17">
        <v>3.5714285714285712E-2</v>
      </c>
      <c r="N31" s="17">
        <f t="shared" si="1"/>
        <v>0.9642857142857143</v>
      </c>
      <c r="O31" s="17">
        <v>3.5714285714285712E-2</v>
      </c>
      <c r="P31" s="17">
        <f t="shared" si="2"/>
        <v>0.9642857142857143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4.25" customHeight="1" x14ac:dyDescent="0.2">
      <c r="A32" s="14"/>
      <c r="B32" s="16" t="s">
        <v>31</v>
      </c>
      <c r="C32" s="17">
        <v>0.92307692307692302</v>
      </c>
      <c r="D32" s="17">
        <v>7.6923076923076983E-2</v>
      </c>
      <c r="E32" s="17">
        <v>0.76923076923076938</v>
      </c>
      <c r="F32" s="17">
        <v>0.23076923076923062</v>
      </c>
      <c r="G32" s="17">
        <v>0.69230769230769229</v>
      </c>
      <c r="H32" s="17">
        <v>0.30769230769230771</v>
      </c>
      <c r="I32" s="17">
        <v>0.61538461538461542</v>
      </c>
      <c r="J32" s="17">
        <v>0.38461538461538458</v>
      </c>
      <c r="K32" s="17">
        <v>0.69230769230769229</v>
      </c>
      <c r="L32" s="17">
        <f t="shared" si="0"/>
        <v>0.30769230769230771</v>
      </c>
      <c r="M32" s="17">
        <v>0.69230769230769229</v>
      </c>
      <c r="N32" s="17">
        <f t="shared" si="1"/>
        <v>0.30769230769230771</v>
      </c>
      <c r="O32" s="17">
        <v>0.69230769230769229</v>
      </c>
      <c r="P32" s="17">
        <f t="shared" si="2"/>
        <v>0.30769230769230771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4.25" customHeight="1" x14ac:dyDescent="0.2">
      <c r="A33" s="14"/>
      <c r="B33" s="16" t="s">
        <v>32</v>
      </c>
      <c r="C33" s="17">
        <v>0.53333333333333333</v>
      </c>
      <c r="D33" s="17">
        <v>0.46666666666666667</v>
      </c>
      <c r="E33" s="17">
        <v>0.41176470588235292</v>
      </c>
      <c r="F33" s="17">
        <v>0.58823529411764708</v>
      </c>
      <c r="G33" s="17">
        <v>0.41176470588235292</v>
      </c>
      <c r="H33" s="17">
        <v>0.58823529411764708</v>
      </c>
      <c r="I33" s="17">
        <v>0.35294117647058826</v>
      </c>
      <c r="J33" s="17">
        <v>0.64705882352941169</v>
      </c>
      <c r="K33" s="17">
        <v>0.41176470588235292</v>
      </c>
      <c r="L33" s="17">
        <f t="shared" si="0"/>
        <v>0.58823529411764708</v>
      </c>
      <c r="M33" s="17">
        <v>0.35294117647058826</v>
      </c>
      <c r="N33" s="17">
        <f t="shared" si="1"/>
        <v>0.64705882352941169</v>
      </c>
      <c r="O33" s="17">
        <v>0.35294117647058826</v>
      </c>
      <c r="P33" s="17">
        <f t="shared" si="2"/>
        <v>0.64705882352941169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4.25" customHeight="1" x14ac:dyDescent="0.2">
      <c r="A34" s="14"/>
      <c r="B34" s="14"/>
      <c r="C34" s="14"/>
      <c r="D34" s="14"/>
      <c r="E34" s="14"/>
      <c r="F34" s="14"/>
      <c r="H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4.25" customHeight="1" x14ac:dyDescent="0.2">
      <c r="A35" s="14"/>
      <c r="B35" s="80" t="s">
        <v>3</v>
      </c>
      <c r="C35" s="81"/>
      <c r="D35" s="82"/>
      <c r="E35" s="14"/>
      <c r="F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4.2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4.2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4.2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4.2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4.2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4.2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4.2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4.2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4.2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4.2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4.2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4.2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4.2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4.2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4.2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4.2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4.2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4.2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4.2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4.2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4.2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4.2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4.2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4.2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4.2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4.2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4.2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4.25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4.25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4.25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4.25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4.2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4.2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4.2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4.2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4.2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4.2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4.2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4.2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4.2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4.2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4.2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4.2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4.2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4.2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4.2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4.2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4.2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4.2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4.2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4.2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4.2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4.2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4.2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4.2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4.2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4.2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4.2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4.2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4.2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4.2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4.2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4.2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4.2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4.2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4.2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4.2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4.2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4.2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4.2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4.2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4.2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4.2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4.2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4.2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4.2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4.2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4.2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4.25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4.25" customHeight="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4.25" customHeight="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4.25" customHeight="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4.2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4.25" customHeight="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4.25" customHeight="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4.25" customHeight="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4.25" customHeight="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4.25" customHeight="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4.25" customHeight="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4.25" customHeight="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4.25" customHeight="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4.25" customHeight="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4.25" customHeight="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4.25" customHeight="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4.25" customHeight="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4.25" customHeight="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4.25" customHeight="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4.25" customHeight="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4.25" customHeight="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4.25" customHeight="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4.25" customHeight="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4.25" customHeight="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4.25" customHeight="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4.25" customHeight="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4.25" customHeight="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4.25" customHeight="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4.25" customHeight="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4.25" customHeight="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4.25" customHeight="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4.25" customHeight="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4.25" customHeight="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4.25" customHeight="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4.25" customHeight="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4.25" customHeight="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4.25" customHeight="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4.25" customHeight="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4.25" customHeight="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4.25" customHeight="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4.25" customHeight="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4.25" customHeight="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4.25" customHeight="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4.25" customHeight="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4.25" customHeight="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4.25" customHeight="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4.25" customHeight="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4.25" customHeight="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4.25" customHeight="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4.25" customHeight="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4.25" customHeight="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4.25" customHeight="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4.25" customHeight="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4.25" customHeight="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4.25" customHeight="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4.25" customHeight="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4.25" customHeight="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4.25" customHeight="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4.25" customHeight="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4.25" customHeight="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4.25" customHeight="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4.25" customHeight="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4.25" customHeight="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4.25" customHeight="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4.25" customHeight="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4.25" customHeight="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4.25" customHeight="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4.25" customHeight="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4.25" customHeight="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4.25" customHeight="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4.25" customHeight="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4.25" customHeight="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4.25" customHeight="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4.25" customHeight="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4.25" customHeight="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4.25" customHeight="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4.25" customHeight="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4.25" customHeight="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4.25" customHeight="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4.25" customHeight="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4.25" customHeight="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4.25" customHeight="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4.25" customHeight="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4.25" customHeight="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4.25" customHeight="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4.25" customHeight="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4.25" customHeight="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4.25" customHeight="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4.25" customHeight="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4.25" customHeight="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4.25" customHeight="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4.25" customHeight="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4.25" customHeight="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4.25" customHeight="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4.25" customHeight="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4.25" customHeight="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4.25" customHeight="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4.25" customHeight="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4.25" customHeight="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4.25" customHeight="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4.25" customHeight="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4.25" customHeight="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4.25" customHeight="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4.25" customHeight="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4.25" customHeight="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4.25" customHeight="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4.25" customHeight="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4.25" customHeight="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4.25" customHeight="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4.25" customHeight="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4.25" customHeight="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4.25" customHeight="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4.25" customHeight="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4.25" customHeight="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4.25" customHeight="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4.25" customHeight="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4.25" customHeight="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4.25" customHeight="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4.25" customHeight="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4.25" customHeight="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4.25" customHeight="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4.25" customHeight="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4.25" customHeight="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4.25" customHeight="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4.25" customHeight="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4.25" customHeight="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4.25" customHeight="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4.25" customHeight="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4.25" customHeight="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4.25" customHeight="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4.25" customHeight="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4.25" customHeight="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4.25" customHeight="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4.25" customHeight="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4.25" customHeight="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4.25" customHeight="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4.25" customHeight="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4.25" customHeight="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4.25" customHeight="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4.25" customHeight="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4.25" customHeight="1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4.25" customHeight="1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4.25" customHeight="1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4.25" customHeight="1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4.25" customHeight="1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4.25" customHeight="1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4.25" customHeight="1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4.25" customHeight="1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4.25" customHeight="1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4.25" customHeight="1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4.25" customHeight="1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4.25" customHeight="1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4.25" customHeight="1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4.25" customHeight="1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4.25" customHeight="1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4.25" customHeight="1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4.25" customHeight="1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4.25" customHeight="1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4.25" customHeight="1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4.25" customHeight="1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4.25" customHeight="1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4.25" customHeight="1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4.25" customHeight="1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4.25" customHeight="1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4.25" customHeight="1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4.25" customHeight="1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4.25" customHeight="1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4.25" customHeight="1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4.25" customHeight="1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4.25" customHeight="1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4.25" customHeight="1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4.25" customHeight="1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4.25" customHeight="1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4.25" customHeight="1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4.25" customHeight="1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4.25" customHeight="1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4.25" customHeight="1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4.25" customHeight="1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4.25" customHeight="1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4.25" customHeight="1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4.25" customHeight="1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4.25" customHeight="1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4.25" customHeight="1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4.25" customHeight="1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4.25" customHeight="1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4.25" customHeight="1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4.25" customHeight="1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4.25" customHeight="1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4.25" customHeight="1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4.25" customHeight="1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4.25" customHeight="1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4.25" customHeight="1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4.25" customHeight="1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4.25" customHeight="1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4.25" customHeight="1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4.25" customHeight="1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4.25" customHeight="1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4.25" customHeight="1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4.25" customHeight="1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4.25" customHeight="1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4.25" customHeight="1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4.25" customHeight="1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4.25" customHeight="1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4.25" customHeight="1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4.25" customHeight="1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4.25" customHeight="1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4.25" customHeight="1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4.25" customHeight="1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4.25" customHeight="1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4.25" customHeight="1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4.25" customHeight="1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4.25" customHeight="1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4.25" customHeight="1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4.25" customHeight="1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4.25" customHeight="1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4.25" customHeight="1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4.25" customHeight="1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4.25" customHeight="1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4.25" customHeight="1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4.25" customHeight="1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4.25" customHeight="1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4.25" customHeight="1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4.25" customHeight="1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4.25" customHeight="1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4.25" customHeight="1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4.25" customHeight="1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4.25" customHeight="1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4.25" customHeight="1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4.25" customHeight="1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4.25" customHeight="1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4.25" customHeight="1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4.25" customHeight="1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4.25" customHeight="1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4.25" customHeight="1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4.25" customHeight="1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4.25" customHeight="1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4.25" customHeight="1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4.25" customHeight="1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4.25" customHeight="1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4.25" customHeight="1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4.25" customHeight="1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4.25" customHeight="1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4.25" customHeight="1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4.25" customHeight="1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4.25" customHeight="1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4.25" customHeight="1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4.25" customHeight="1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4.25" customHeight="1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4.25" customHeight="1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4.25" customHeight="1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4.25" customHeight="1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4.25" customHeight="1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4.25" customHeight="1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4.25" customHeight="1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4.25" customHeight="1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4.25" customHeight="1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4.25" customHeight="1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4.25" customHeight="1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4.25" customHeight="1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4.25" customHeight="1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4.25" customHeight="1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4.25" customHeight="1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4.25" customHeight="1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4.25" customHeight="1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4.25" customHeight="1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4.25" customHeight="1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4.25" customHeight="1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4.25" customHeight="1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4.25" customHeight="1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4.25" customHeight="1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4.25" customHeight="1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4.25" customHeight="1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4.25" customHeight="1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4.25" customHeight="1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4.25" customHeight="1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4.25" customHeight="1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4.25" customHeight="1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4.25" customHeight="1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4.25" customHeight="1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4.25" customHeight="1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4.25" customHeight="1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4.25" customHeight="1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4.25" customHeight="1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4.25" customHeight="1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4.25" customHeight="1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4.25" customHeight="1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4.25" customHeight="1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4.25" customHeight="1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4.25" customHeight="1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4.25" customHeight="1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4.25" customHeight="1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4.25" customHeight="1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4.25" customHeight="1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4.25" customHeight="1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4.25" customHeight="1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4.25" customHeight="1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4.25" customHeight="1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4.25" customHeight="1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4.25" customHeight="1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4.25" customHeight="1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4.25" customHeight="1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4.25" customHeight="1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4.25" customHeight="1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4.25" customHeight="1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4.25" customHeight="1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4.25" customHeight="1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4.25" customHeight="1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4.25" customHeight="1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4.25" customHeight="1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4.25" customHeight="1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4.25" customHeight="1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4.25" customHeight="1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4.25" customHeight="1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4.25" customHeight="1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4.25" customHeight="1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4.25" customHeight="1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4.25" customHeight="1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4.25" customHeight="1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4.25" customHeight="1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4.25" customHeight="1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4.25" customHeight="1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4.25" customHeight="1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4.25" customHeight="1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4.25" customHeight="1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4.25" customHeight="1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4.25" customHeight="1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4.25" customHeight="1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4.25" customHeight="1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4.25" customHeight="1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4.25" customHeight="1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4.25" customHeight="1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4.25" customHeight="1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4.25" customHeight="1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4.25" customHeight="1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4.25" customHeight="1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4.25" customHeight="1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4.25" customHeight="1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4.25" customHeight="1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4.25" customHeight="1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4.25" customHeight="1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4.25" customHeight="1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4.25" customHeight="1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4.25" customHeight="1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4.25" customHeight="1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4.25" customHeight="1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4.25" customHeight="1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4.25" customHeight="1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4.25" customHeight="1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4.25" customHeight="1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4.25" customHeight="1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4.25" customHeight="1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4.25" customHeight="1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4.25" customHeight="1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4.25" customHeight="1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4.25" customHeight="1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4.25" customHeight="1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4.25" customHeight="1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4.25" customHeight="1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4.25" customHeight="1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4.25" customHeight="1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4.25" customHeight="1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4.25" customHeight="1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4.25" customHeight="1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4.25" customHeight="1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4.25" customHeight="1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4.25" customHeight="1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4.25" customHeight="1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4.25" customHeight="1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4.25" customHeight="1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4.25" customHeight="1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4.25" customHeight="1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4.25" customHeight="1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4.25" customHeight="1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4.25" customHeight="1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4.25" customHeight="1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4.25" customHeight="1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4.25" customHeight="1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4.25" customHeight="1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4.25" customHeight="1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4.25" customHeight="1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4.25" customHeight="1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4.25" customHeight="1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4.25" customHeight="1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4.25" customHeight="1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4.25" customHeight="1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4.25" customHeight="1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4.25" customHeight="1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4.25" customHeight="1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4.25" customHeight="1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4.25" customHeight="1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4.25" customHeight="1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4.25" customHeight="1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4.25" customHeight="1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4.25" customHeight="1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4.25" customHeight="1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4.25" customHeight="1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4.25" customHeight="1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4.25" customHeight="1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4.25" customHeight="1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4.25" customHeight="1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4.25" customHeight="1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4.25" customHeight="1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4.25" customHeight="1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4.25" customHeight="1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4.25" customHeight="1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4.25" customHeight="1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4.25" customHeight="1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4.25" customHeight="1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4.25" customHeight="1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4.25" customHeight="1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4.25" customHeight="1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4.25" customHeight="1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4.25" customHeight="1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4.25" customHeight="1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4.25" customHeight="1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4.25" customHeight="1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4.25" customHeight="1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4.25" customHeight="1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4.25" customHeight="1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4.25" customHeight="1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4.25" customHeight="1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4.25" customHeight="1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4.25" customHeight="1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4.25" customHeight="1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4.25" customHeight="1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4.25" customHeight="1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4.25" customHeight="1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4.25" customHeight="1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4.25" customHeight="1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4.25" customHeight="1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4.25" customHeight="1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4.25" customHeight="1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4.25" customHeight="1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4.25" customHeight="1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4.25" customHeight="1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4.25" customHeight="1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4.25" customHeight="1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4.25" customHeight="1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4.25" customHeight="1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4.25" customHeight="1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4.25" customHeight="1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4.25" customHeight="1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4.25" customHeight="1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4.25" customHeight="1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4.25" customHeight="1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4.25" customHeight="1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4.25" customHeight="1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4.25" customHeight="1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4.25" customHeight="1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4.25" customHeight="1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4.25" customHeight="1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4.25" customHeight="1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4.25" customHeight="1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4.25" customHeight="1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4.25" customHeight="1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4.25" customHeight="1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4.25" customHeight="1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4.25" customHeight="1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4.25" customHeight="1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4.25" customHeight="1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4.25" customHeight="1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4.25" customHeight="1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4.25" customHeight="1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4.25" customHeight="1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4.25" customHeight="1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4.25" customHeight="1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4.25" customHeight="1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4.25" customHeight="1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4.25" customHeight="1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4.25" customHeight="1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4.25" customHeight="1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4.25" customHeight="1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4.25" customHeight="1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4.25" customHeight="1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4.25" customHeight="1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4.25" customHeight="1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4.25" customHeight="1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4.25" customHeight="1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4.25" customHeight="1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4.25" customHeight="1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4.25" customHeight="1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4.25" customHeight="1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4.25" customHeight="1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4.25" customHeight="1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4.25" customHeight="1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4.25" customHeight="1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4.25" customHeight="1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4.25" customHeight="1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4.25" customHeight="1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4.25" customHeight="1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4.25" customHeight="1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4.25" customHeight="1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4.25" customHeight="1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4.25" customHeight="1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4.25" customHeight="1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4.25" customHeight="1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4.25" customHeight="1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4.25" customHeight="1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4.25" customHeight="1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4.25" customHeight="1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4.25" customHeight="1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4.25" customHeight="1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4.25" customHeight="1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4.25" customHeight="1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4.25" customHeight="1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4.25" customHeight="1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4.25" customHeight="1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4.25" customHeight="1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4.25" customHeight="1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4.25" customHeight="1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4.25" customHeight="1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4.25" customHeight="1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4.25" customHeight="1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4.25" customHeight="1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4.25" customHeight="1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4.25" customHeight="1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4.25" customHeight="1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4.25" customHeight="1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4.25" customHeight="1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4.25" customHeight="1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4.25" customHeight="1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4.25" customHeight="1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4.25" customHeight="1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4.25" customHeight="1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4.25" customHeight="1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4.25" customHeight="1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4.25" customHeight="1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4.25" customHeight="1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4.25" customHeight="1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4.25" customHeight="1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4.25" customHeight="1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4.25" customHeight="1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4.25" customHeight="1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4.25" customHeight="1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4.25" customHeight="1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4.25" customHeight="1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4.25" customHeight="1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4.25" customHeight="1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4.25" customHeight="1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4.25" customHeight="1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4.25" customHeight="1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4.25" customHeight="1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4.25" customHeight="1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4.25" customHeight="1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4.25" customHeight="1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4.25" customHeight="1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4.25" customHeight="1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4.25" customHeight="1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4.25" customHeight="1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4.25" customHeight="1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4.25" customHeight="1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4.25" customHeight="1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4.25" customHeight="1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4.25" customHeight="1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4.25" customHeight="1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4.25" customHeight="1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4.25" customHeight="1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4.25" customHeight="1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4.25" customHeight="1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4.25" customHeight="1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4.25" customHeight="1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4.25" customHeight="1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4.25" customHeight="1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4.25" customHeight="1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4.25" customHeight="1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4.25" customHeight="1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4.25" customHeight="1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4.25" customHeight="1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4.25" customHeight="1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4.25" customHeight="1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4.25" customHeight="1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4.25" customHeight="1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4.25" customHeight="1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4.25" customHeight="1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4.25" customHeight="1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4.25" customHeight="1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4.25" customHeight="1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4.25" customHeight="1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4.25" customHeight="1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4.25" customHeight="1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4.25" customHeight="1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4.25" customHeight="1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4.25" customHeight="1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4.25" customHeight="1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4.25" customHeight="1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4.25" customHeight="1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4.25" customHeight="1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4.25" customHeight="1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4.25" customHeight="1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4.25" customHeight="1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4.25" customHeight="1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4.25" customHeight="1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4.25" customHeight="1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4.25" customHeight="1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4.25" customHeight="1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4.25" customHeight="1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4.25" customHeight="1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4.25" customHeight="1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4.25" customHeight="1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4.25" customHeight="1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4.25" customHeight="1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4.25" customHeight="1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4.25" customHeight="1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4.25" customHeight="1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4.25" customHeight="1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4.25" customHeight="1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4.25" customHeight="1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4.25" customHeight="1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4.25" customHeight="1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4.25" customHeight="1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4.25" customHeight="1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4.25" customHeight="1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4.25" customHeight="1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4.25" customHeight="1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4.25" customHeight="1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4.25" customHeight="1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4.25" customHeight="1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4.25" customHeight="1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4.25" customHeight="1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4.25" customHeight="1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4.25" customHeight="1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4.25" customHeight="1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4.25" customHeight="1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4.25" customHeight="1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4.25" customHeight="1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4.25" customHeight="1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4.25" customHeight="1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4.25" customHeight="1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4.25" customHeight="1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4.25" customHeight="1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4.25" customHeight="1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4.25" customHeight="1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4.25" customHeight="1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4.25" customHeight="1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4.25" customHeight="1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4.25" customHeight="1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4.25" customHeight="1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4.25" customHeight="1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4.25" customHeight="1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4.25" customHeight="1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4.25" customHeight="1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4.25" customHeight="1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4.25" customHeight="1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4.25" customHeight="1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4.25" customHeight="1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4.25" customHeight="1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4.25" customHeight="1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4.25" customHeight="1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4.25" customHeight="1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4.25" customHeight="1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4.25" customHeight="1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4.25" customHeight="1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4.25" customHeight="1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4.25" customHeight="1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4.25" customHeight="1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4.25" customHeight="1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4.25" customHeight="1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4.25" customHeight="1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4.25" customHeight="1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4.25" customHeight="1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4.25" customHeight="1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4.25" customHeight="1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4.25" customHeight="1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4.25" customHeight="1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4.25" customHeight="1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4.25" customHeight="1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4.25" customHeight="1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4.25" customHeight="1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4.25" customHeight="1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4.25" customHeight="1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4.25" customHeight="1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4.25" customHeight="1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4.25" customHeight="1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4.25" customHeight="1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4.25" customHeight="1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4.25" customHeight="1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4.25" customHeight="1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4.25" customHeight="1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4.25" customHeight="1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4.25" customHeight="1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4.25" customHeight="1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4.25" customHeight="1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4.25" customHeight="1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4.25" customHeight="1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4.25" customHeight="1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4.25" customHeight="1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4.25" customHeight="1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4.25" customHeight="1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4.25" customHeight="1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4.25" customHeight="1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4.25" customHeight="1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4.25" customHeight="1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4.25" customHeight="1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4.25" customHeight="1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4.25" customHeight="1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4.25" customHeight="1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4.25" customHeight="1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4.25" customHeight="1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4.25" customHeight="1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4.25" customHeight="1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4.25" customHeight="1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4.25" customHeight="1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4.25" customHeight="1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4.25" customHeight="1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4.25" customHeight="1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4.25" customHeight="1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4.25" customHeight="1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4.25" customHeight="1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4.25" customHeight="1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4.25" customHeight="1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4.25" customHeight="1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4.25" customHeight="1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4.25" customHeight="1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4.25" customHeight="1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4.25" customHeight="1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4.25" customHeight="1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4.25" customHeight="1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4.25" customHeight="1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4.25" customHeight="1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4.25" customHeight="1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4.25" customHeight="1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4.25" customHeight="1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4.25" customHeight="1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4.25" customHeight="1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4.25" customHeight="1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4.25" customHeight="1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4.25" customHeight="1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4.25" customHeight="1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4.25" customHeight="1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4.25" customHeight="1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4.25" customHeight="1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4.25" customHeight="1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4.25" customHeight="1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4.25" customHeight="1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4.25" customHeight="1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4.25" customHeight="1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4.25" customHeight="1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4.25" customHeight="1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4.25" customHeight="1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4.25" customHeight="1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4.25" customHeight="1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4.25" customHeight="1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4.25" customHeight="1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4.25" customHeight="1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4.25" customHeight="1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4.25" customHeight="1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4.25" customHeight="1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4.25" customHeight="1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4.25" customHeight="1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4.25" customHeight="1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4.25" customHeight="1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4.25" customHeight="1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4.25" customHeight="1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4.25" customHeight="1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4.25" customHeight="1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4.25" customHeight="1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4.25" customHeight="1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4.25" customHeight="1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4.25" customHeight="1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4.25" customHeight="1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4.25" customHeight="1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4.25" customHeight="1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4.25" customHeight="1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4.25" customHeight="1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4.25" customHeight="1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4.25" customHeight="1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4.25" customHeight="1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4.25" customHeight="1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4.25" customHeight="1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4.25" customHeight="1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4.25" customHeight="1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4.25" customHeight="1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4.25" customHeight="1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4.25" customHeight="1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4.25" customHeight="1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4.25" customHeight="1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4.25" customHeight="1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4.25" customHeight="1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4.25" customHeight="1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4.25" customHeight="1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4.25" customHeight="1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4.25" customHeight="1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4.25" customHeight="1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4.25" customHeight="1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4.25" customHeight="1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4.25" customHeight="1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4.25" customHeight="1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4.25" customHeight="1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4.25" customHeight="1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4.25" customHeight="1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4.25" customHeight="1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4.25" customHeight="1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4.25" customHeight="1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4.25" customHeight="1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4.25" customHeight="1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4.25" customHeight="1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4.25" customHeight="1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4.25" customHeight="1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4.25" customHeight="1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4.25" customHeight="1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4.25" customHeight="1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4.25" customHeight="1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4.25" customHeight="1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4.25" customHeight="1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4.25" customHeight="1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4.25" customHeight="1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4.25" customHeight="1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4.25" customHeight="1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4.25" customHeight="1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4.25" customHeight="1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4.25" customHeight="1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4.25" customHeight="1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4.25" customHeight="1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4.25" customHeight="1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4.25" customHeight="1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4.25" customHeight="1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4.25" customHeight="1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4.25" customHeight="1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4.25" customHeight="1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4.25" customHeight="1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4.25" customHeight="1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4.25" customHeight="1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4.25" customHeight="1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4.25" customHeight="1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4.25" customHeight="1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4.25" customHeight="1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4.25" customHeight="1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4.25" customHeight="1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4.25" customHeight="1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4.25" customHeight="1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4.25" customHeight="1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4.25" customHeight="1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4.25" customHeight="1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4.25" customHeight="1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4.25" customHeight="1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4.25" customHeight="1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4.25" customHeight="1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4.25" customHeight="1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4.25" customHeight="1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4.25" customHeight="1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4.25" customHeight="1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4.25" customHeight="1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4.25" customHeight="1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4.25" customHeight="1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4.25" customHeight="1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4.25" customHeight="1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4.25" customHeight="1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4.25" customHeight="1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4.25" customHeight="1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4.25" customHeight="1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4.25" customHeight="1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4.25" customHeight="1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4.25" customHeight="1" x14ac:dyDescent="0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4.25" customHeight="1" x14ac:dyDescent="0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4.25" customHeight="1" x14ac:dyDescent="0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4.25" customHeight="1" x14ac:dyDescent="0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4.25" customHeight="1" x14ac:dyDescent="0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4.25" customHeight="1" x14ac:dyDescent="0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4.25" customHeight="1" x14ac:dyDescent="0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4.25" customHeight="1" x14ac:dyDescent="0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4.25" customHeight="1" x14ac:dyDescent="0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4.25" customHeight="1" x14ac:dyDescent="0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4.25" customHeight="1" x14ac:dyDescent="0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4.25" customHeight="1" x14ac:dyDescent="0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4.25" customHeight="1" x14ac:dyDescent="0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4.25" customHeight="1" x14ac:dyDescent="0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4.25" customHeight="1" x14ac:dyDescent="0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4.25" customHeight="1" x14ac:dyDescent="0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4.25" customHeight="1" x14ac:dyDescent="0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4.25" customHeight="1" x14ac:dyDescent="0.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4.25" customHeight="1" x14ac:dyDescent="0.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4.25" customHeight="1" x14ac:dyDescent="0.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4.25" customHeight="1" x14ac:dyDescent="0.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4.25" customHeight="1" x14ac:dyDescent="0.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4.25" customHeight="1" x14ac:dyDescent="0.2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4.25" customHeight="1" x14ac:dyDescent="0.2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4.25" customHeight="1" x14ac:dyDescent="0.2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4.25" customHeight="1" x14ac:dyDescent="0.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4.25" customHeight="1" x14ac:dyDescent="0.2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4.25" customHeight="1" x14ac:dyDescent="0.2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4.25" customHeight="1" x14ac:dyDescent="0.2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4.25" customHeight="1" x14ac:dyDescent="0.2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4.25" customHeight="1" x14ac:dyDescent="0.2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4.25" customHeight="1" x14ac:dyDescent="0.2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4.25" customHeight="1" x14ac:dyDescent="0.2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4.25" customHeight="1" x14ac:dyDescent="0.2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10">
    <mergeCell ref="O5:P5"/>
    <mergeCell ref="C4:P4"/>
    <mergeCell ref="C5:D5"/>
    <mergeCell ref="B35:D35"/>
    <mergeCell ref="B4:B6"/>
    <mergeCell ref="E5:F5"/>
    <mergeCell ref="G5:H5"/>
    <mergeCell ref="I5:J5"/>
    <mergeCell ref="K5:L5"/>
    <mergeCell ref="M5:N5"/>
  </mergeCell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11"/>
  <sheetViews>
    <sheetView showGridLines="0" workbookViewId="0">
      <selection activeCell="C1" sqref="C1"/>
    </sheetView>
  </sheetViews>
  <sheetFormatPr baseColWidth="10" defaultColWidth="12.625" defaultRowHeight="15" customHeight="1" x14ac:dyDescent="0.2"/>
  <cols>
    <col min="1" max="1" width="1.625" customWidth="1"/>
    <col min="2" max="2" width="18" customWidth="1"/>
    <col min="3" max="5" width="12.875" customWidth="1"/>
    <col min="6" max="6" width="16.875" customWidth="1"/>
    <col min="7" max="26" width="10.625" customWidth="1"/>
  </cols>
  <sheetData>
    <row r="1" spans="1:26" ht="6" customHeight="1" x14ac:dyDescent="0.25">
      <c r="A1" s="18"/>
      <c r="B1" s="19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25">
      <c r="A2" s="18"/>
      <c r="B2" s="20" t="s">
        <v>51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x14ac:dyDescent="0.25">
      <c r="A3" s="18"/>
      <c r="B3" s="32" t="s">
        <v>0</v>
      </c>
      <c r="C3" s="38" t="s">
        <v>1</v>
      </c>
      <c r="D3" s="38" t="s">
        <v>2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x14ac:dyDescent="0.25">
      <c r="A4" s="18"/>
      <c r="B4" s="34">
        <v>2016</v>
      </c>
      <c r="C4" s="39">
        <v>0.93555811277330259</v>
      </c>
      <c r="D4" s="39">
        <v>6.4441887226697414E-2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x14ac:dyDescent="0.25">
      <c r="A5" s="18"/>
      <c r="B5" s="35">
        <v>2017</v>
      </c>
      <c r="C5" s="37">
        <v>0.96209912536443154</v>
      </c>
      <c r="D5" s="37">
        <v>3.790087463556846E-2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x14ac:dyDescent="0.25">
      <c r="A6" s="18"/>
      <c r="B6" s="35">
        <v>2018</v>
      </c>
      <c r="C6" s="37">
        <v>0.99552572706935127</v>
      </c>
      <c r="D6" s="37">
        <v>4.4742729306487261E-3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x14ac:dyDescent="0.25">
      <c r="A7" s="18"/>
      <c r="B7" s="35">
        <v>2019</v>
      </c>
      <c r="C7" s="37">
        <v>0.94444444444444398</v>
      </c>
      <c r="D7" s="37">
        <v>5.555555555555558E-2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x14ac:dyDescent="0.25">
      <c r="A8" s="18"/>
      <c r="B8" s="35">
        <v>2021</v>
      </c>
      <c r="C8" s="37">
        <v>0.86688311688311692</v>
      </c>
      <c r="D8" s="37">
        <v>0.13311688311688308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x14ac:dyDescent="0.25">
      <c r="A9" s="18"/>
      <c r="B9" s="36">
        <v>2022</v>
      </c>
      <c r="C9" s="40">
        <v>0.94067796610169496</v>
      </c>
      <c r="D9" s="40">
        <v>5.9322033898305038E-2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x14ac:dyDescent="0.25">
      <c r="A10" s="18"/>
      <c r="B10" s="89" t="s">
        <v>3</v>
      </c>
      <c r="C10" s="82"/>
      <c r="D10" s="82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x14ac:dyDescent="0.25">
      <c r="A11" s="18"/>
      <c r="B11" s="21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x14ac:dyDescent="0.25">
      <c r="A12" s="18"/>
      <c r="B12" s="21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x14ac:dyDescent="0.25">
      <c r="A13" s="18"/>
      <c r="B13" s="21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x14ac:dyDescent="0.25">
      <c r="A14" s="18"/>
      <c r="B14" s="21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x14ac:dyDescent="0.25">
      <c r="A15" s="18"/>
      <c r="B15" s="21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x14ac:dyDescent="0.25">
      <c r="A16" s="18"/>
      <c r="B16" s="21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x14ac:dyDescent="0.25">
      <c r="A17" s="18"/>
      <c r="B17" s="20" t="s">
        <v>52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x14ac:dyDescent="0.25">
      <c r="A18" s="18"/>
      <c r="B18" s="32" t="s">
        <v>0</v>
      </c>
      <c r="C18" s="38" t="s">
        <v>1</v>
      </c>
      <c r="D18" s="38" t="s">
        <v>2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x14ac:dyDescent="0.25">
      <c r="A19" s="18"/>
      <c r="B19" s="34">
        <v>2016</v>
      </c>
      <c r="C19" s="39">
        <v>0.44303797468354422</v>
      </c>
      <c r="D19" s="39">
        <v>0.55696202531645578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x14ac:dyDescent="0.25">
      <c r="A20" s="18"/>
      <c r="B20" s="35">
        <v>2017</v>
      </c>
      <c r="C20" s="37">
        <v>0.48688046647230321</v>
      </c>
      <c r="D20" s="37">
        <v>0.51311953352769679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.75" customHeight="1" x14ac:dyDescent="0.25">
      <c r="A21" s="18"/>
      <c r="B21" s="35">
        <v>2018</v>
      </c>
      <c r="C21" s="37">
        <v>0.56599552572706935</v>
      </c>
      <c r="D21" s="37">
        <v>0.43400447427293065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75" customHeight="1" x14ac:dyDescent="0.25">
      <c r="A22" s="18"/>
      <c r="B22" s="35">
        <v>2019</v>
      </c>
      <c r="C22" s="37">
        <v>0.47863247863247865</v>
      </c>
      <c r="D22" s="37">
        <v>0.52136752136752129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 customHeight="1" x14ac:dyDescent="0.25">
      <c r="A23" s="18"/>
      <c r="B23" s="35">
        <v>2021</v>
      </c>
      <c r="C23" s="37">
        <v>0.55194805194805197</v>
      </c>
      <c r="D23" s="37">
        <v>0.44805194805194803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 customHeight="1" x14ac:dyDescent="0.25">
      <c r="A24" s="18"/>
      <c r="B24" s="36">
        <v>2022</v>
      </c>
      <c r="C24" s="40">
        <v>0.53389830508474578</v>
      </c>
      <c r="D24" s="41">
        <f>1-C24</f>
        <v>0.46610169491525422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.75" customHeight="1" x14ac:dyDescent="0.25">
      <c r="A25" s="18"/>
      <c r="B25" s="80" t="s">
        <v>3</v>
      </c>
      <c r="C25" s="81"/>
      <c r="D25" s="82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25">
      <c r="A26" s="18"/>
      <c r="B26" s="21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25">
      <c r="A27" s="18"/>
      <c r="B27" s="21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25">
      <c r="A28" s="18"/>
      <c r="B28" s="21"/>
      <c r="C28" s="2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 x14ac:dyDescent="0.25">
      <c r="A29" s="18"/>
      <c r="B29" s="21"/>
      <c r="C29" s="2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25">
      <c r="A30" s="18"/>
      <c r="B30" s="21"/>
      <c r="C30" s="2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25">
      <c r="A31" s="18"/>
      <c r="B31" s="21"/>
      <c r="C31" s="2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25">
      <c r="A32" s="18"/>
      <c r="B32" s="21"/>
      <c r="C32" s="2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 x14ac:dyDescent="0.25">
      <c r="A33" s="18"/>
      <c r="B33" s="21"/>
      <c r="C33" s="2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25">
      <c r="A34" s="18"/>
      <c r="B34" s="21"/>
      <c r="C34" s="2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25">
      <c r="A35" s="18"/>
      <c r="B35" s="20" t="s">
        <v>53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25">
      <c r="A36" s="18"/>
      <c r="B36" s="32" t="s">
        <v>0</v>
      </c>
      <c r="C36" s="38" t="s">
        <v>1</v>
      </c>
      <c r="D36" s="38" t="s">
        <v>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25">
      <c r="A37" s="18"/>
      <c r="B37" s="34">
        <v>2016</v>
      </c>
      <c r="C37" s="39">
        <v>0.11277330264672036</v>
      </c>
      <c r="D37" s="39">
        <v>0.88722669735327964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25">
      <c r="A38" s="18"/>
      <c r="B38" s="35">
        <v>2017</v>
      </c>
      <c r="C38" s="37">
        <v>0.14723032069970846</v>
      </c>
      <c r="D38" s="37">
        <v>0.85276967930029157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25">
      <c r="A39" s="18"/>
      <c r="B39" s="35">
        <v>2018</v>
      </c>
      <c r="C39" s="37">
        <v>0.17002237136465326</v>
      </c>
      <c r="D39" s="37">
        <v>0.82997762863534674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 x14ac:dyDescent="0.25">
      <c r="A40" s="18"/>
      <c r="B40" s="35">
        <v>2019</v>
      </c>
      <c r="C40" s="37">
        <v>9.4017094017094016E-2</v>
      </c>
      <c r="D40" s="37">
        <v>0.90598290598290598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 x14ac:dyDescent="0.25">
      <c r="A41" s="18"/>
      <c r="B41" s="35">
        <v>2021</v>
      </c>
      <c r="C41" s="37">
        <v>8.1168831168831168E-2</v>
      </c>
      <c r="D41" s="37">
        <v>0.91883116883116878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25">
      <c r="A42" s="18"/>
      <c r="B42" s="36">
        <v>2022</v>
      </c>
      <c r="C42" s="40">
        <v>3.954802259887006E-2</v>
      </c>
      <c r="D42" s="41">
        <f>1-C42</f>
        <v>0.96045197740112997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 x14ac:dyDescent="0.25">
      <c r="A43" s="18"/>
      <c r="B43" s="80" t="s">
        <v>3</v>
      </c>
      <c r="C43" s="81"/>
      <c r="D43" s="82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25">
      <c r="A44" s="18"/>
      <c r="B44" s="21"/>
      <c r="C44" s="21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25">
      <c r="A45" s="18"/>
      <c r="B45" s="21"/>
      <c r="C45" s="21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25">
      <c r="A46" s="18"/>
      <c r="B46" s="21"/>
      <c r="C46" s="21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25">
      <c r="A47" s="18"/>
      <c r="B47" s="21"/>
      <c r="C47" s="21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25">
      <c r="A48" s="18"/>
      <c r="B48" s="21"/>
      <c r="C48" s="21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25">
      <c r="A49" s="18"/>
      <c r="B49" s="21"/>
      <c r="C49" s="21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25">
      <c r="A50" s="18"/>
      <c r="B50" s="21"/>
      <c r="C50" s="21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25">
      <c r="A51" s="18"/>
      <c r="B51" s="21"/>
      <c r="C51" s="21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25">
      <c r="A52" s="18"/>
      <c r="B52" s="21"/>
      <c r="C52" s="21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25">
      <c r="A53" s="18"/>
      <c r="B53" s="21"/>
      <c r="C53" s="21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25">
      <c r="A54" s="18"/>
      <c r="B54" s="21"/>
      <c r="C54" s="21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25">
      <c r="A55" s="18"/>
      <c r="B55" s="20" t="s">
        <v>54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25">
      <c r="A56" s="18"/>
      <c r="B56" s="32" t="s">
        <v>0</v>
      </c>
      <c r="C56" s="38" t="s">
        <v>1</v>
      </c>
      <c r="D56" s="38" t="s">
        <v>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25">
      <c r="A57" s="18"/>
      <c r="B57" s="34">
        <v>2016</v>
      </c>
      <c r="C57" s="39">
        <v>0.13924050632911392</v>
      </c>
      <c r="D57" s="39">
        <v>0.86075949367088611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25">
      <c r="A58" s="18"/>
      <c r="B58" s="35">
        <v>2017</v>
      </c>
      <c r="C58" s="37">
        <v>0.16909620991253643</v>
      </c>
      <c r="D58" s="37">
        <v>0.83090379008746362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25">
      <c r="A59" s="18"/>
      <c r="B59" s="35">
        <v>2018</v>
      </c>
      <c r="C59" s="37">
        <v>0.29306487695749439</v>
      </c>
      <c r="D59" s="37">
        <v>0.70693512304250561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 x14ac:dyDescent="0.25">
      <c r="A60" s="18"/>
      <c r="B60" s="35">
        <v>2019</v>
      </c>
      <c r="C60" s="37">
        <v>0.23290598290598299</v>
      </c>
      <c r="D60" s="37">
        <v>0.76709401709401703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25">
      <c r="A61" s="18"/>
      <c r="B61" s="35">
        <v>2021</v>
      </c>
      <c r="C61" s="37">
        <v>0.13311688311688311</v>
      </c>
      <c r="D61" s="42">
        <f>1-C61</f>
        <v>0.86688311688311692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25">
      <c r="A62" s="18"/>
      <c r="B62" s="36">
        <v>2022</v>
      </c>
      <c r="C62" s="40">
        <v>0.17231638418079095</v>
      </c>
      <c r="D62" s="41">
        <f>1-C62</f>
        <v>0.82768361581920902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25">
      <c r="A63" s="18"/>
      <c r="B63" s="80" t="s">
        <v>3</v>
      </c>
      <c r="C63" s="81"/>
      <c r="D63" s="82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25">
      <c r="A64" s="18"/>
      <c r="B64" s="21"/>
      <c r="C64" s="21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25">
      <c r="A65" s="18"/>
      <c r="B65" s="21"/>
      <c r="C65" s="21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25">
      <c r="A66" s="18"/>
      <c r="B66" s="21"/>
      <c r="C66" s="21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25">
      <c r="A67" s="18"/>
      <c r="B67" s="21"/>
      <c r="C67" s="21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25">
      <c r="A68" s="18"/>
      <c r="B68" s="21"/>
      <c r="C68" s="21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25">
      <c r="A69" s="18"/>
      <c r="B69" s="21"/>
      <c r="C69" s="21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25">
      <c r="A70" s="18"/>
      <c r="B70" s="21"/>
      <c r="C70" s="21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25">
      <c r="A71" s="18"/>
      <c r="B71" s="21"/>
      <c r="C71" s="21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25">
      <c r="A72" s="18"/>
      <c r="B72" s="21"/>
      <c r="C72" s="21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25">
      <c r="A73" s="18"/>
      <c r="B73" s="20" t="s">
        <v>55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23.25" customHeight="1" x14ac:dyDescent="0.25">
      <c r="A74" s="18"/>
      <c r="B74" s="32" t="s">
        <v>0</v>
      </c>
      <c r="C74" s="38" t="s">
        <v>1</v>
      </c>
      <c r="D74" s="38" t="s">
        <v>2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25">
      <c r="A75" s="18"/>
      <c r="B75" s="34">
        <v>2016</v>
      </c>
      <c r="C75" s="39">
        <v>0.15304948216340622</v>
      </c>
      <c r="D75" s="39">
        <v>0.84695051783659381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25">
      <c r="A76" s="18"/>
      <c r="B76" s="35">
        <v>2017</v>
      </c>
      <c r="C76" s="37">
        <v>0.18804664723032069</v>
      </c>
      <c r="D76" s="37">
        <v>0.81195335276967928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25">
      <c r="A77" s="18"/>
      <c r="B77" s="35">
        <v>2018</v>
      </c>
      <c r="C77" s="37">
        <v>0.44519015659955258</v>
      </c>
      <c r="D77" s="37">
        <v>0.55480984340044737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25">
      <c r="A78" s="18"/>
      <c r="B78" s="35">
        <v>2019</v>
      </c>
      <c r="C78" s="37">
        <v>0.38675213675213677</v>
      </c>
      <c r="D78" s="37">
        <v>0.61324786324786329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25">
      <c r="A79" s="18"/>
      <c r="B79" s="35">
        <v>2021</v>
      </c>
      <c r="C79" s="37">
        <v>0.25</v>
      </c>
      <c r="D79" s="42">
        <f>1-C79</f>
        <v>0.75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25">
      <c r="A80" s="18"/>
      <c r="B80" s="36">
        <v>2022</v>
      </c>
      <c r="C80" s="40">
        <v>0.26836158192090398</v>
      </c>
      <c r="D80" s="41">
        <f>1-C80</f>
        <v>0.73163841807909602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25">
      <c r="A81" s="18"/>
      <c r="B81" s="80" t="s">
        <v>3</v>
      </c>
      <c r="C81" s="81"/>
      <c r="D81" s="82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25">
      <c r="A82" s="18"/>
      <c r="B82" s="19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25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25">
      <c r="A84" s="18"/>
      <c r="B84" s="19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25">
      <c r="A85" s="18"/>
      <c r="B85" s="19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25">
      <c r="A86" s="18"/>
      <c r="B86" s="19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25">
      <c r="A87" s="18"/>
      <c r="B87" s="19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25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25">
      <c r="A89" s="18"/>
      <c r="B89" s="19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25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25">
      <c r="A91" s="18"/>
      <c r="B91" s="19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25">
      <c r="A92" s="18"/>
      <c r="B92" s="20" t="s">
        <v>59</v>
      </c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25">
      <c r="A93" s="18"/>
      <c r="B93" s="33" t="s">
        <v>0</v>
      </c>
      <c r="C93" s="32" t="s">
        <v>1</v>
      </c>
      <c r="D93" s="33" t="s">
        <v>2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25">
      <c r="A94" s="18"/>
      <c r="B94" s="34">
        <v>2018</v>
      </c>
      <c r="C94" s="44">
        <v>0.12304250559284116</v>
      </c>
      <c r="D94" s="43">
        <v>0.87695749440715887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25">
      <c r="A95" s="18"/>
      <c r="B95" s="35">
        <v>2019</v>
      </c>
      <c r="C95" s="47">
        <v>0.13675213675213677</v>
      </c>
      <c r="D95" s="45">
        <v>0.86324786324786329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25">
      <c r="A96" s="18"/>
      <c r="B96" s="35">
        <v>2021</v>
      </c>
      <c r="C96" s="47">
        <v>0.12337662337662338</v>
      </c>
      <c r="D96" s="49">
        <f>1-C96</f>
        <v>0.87662337662337664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25">
      <c r="A97" s="18"/>
      <c r="B97" s="46">
        <v>2022</v>
      </c>
      <c r="C97" s="48">
        <v>0.14124293785310735</v>
      </c>
      <c r="D97" s="50">
        <f>1-C97</f>
        <v>0.85875706214689262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" customHeight="1" x14ac:dyDescent="0.25">
      <c r="A98" s="18"/>
      <c r="B98" s="80" t="s">
        <v>3</v>
      </c>
      <c r="C98" s="81"/>
      <c r="D98" s="82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27" customHeight="1" x14ac:dyDescent="0.25">
      <c r="A99" s="18"/>
      <c r="B99" s="90" t="s">
        <v>33</v>
      </c>
      <c r="C99" s="90"/>
      <c r="D99" s="90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" customHeight="1" x14ac:dyDescent="0.25">
      <c r="A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" customHeight="1" x14ac:dyDescent="0.25">
      <c r="A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" customHeight="1" x14ac:dyDescent="0.25">
      <c r="A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25">
      <c r="A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25">
      <c r="A104" s="18"/>
      <c r="B104" s="22"/>
      <c r="C104" s="22"/>
      <c r="D104" s="22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25">
      <c r="A105" s="18"/>
      <c r="B105" s="22"/>
      <c r="C105" s="22"/>
      <c r="D105" s="22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25">
      <c r="A106" s="18"/>
      <c r="B106" s="19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25">
      <c r="A107" s="18"/>
      <c r="B107" s="19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25">
      <c r="A108" s="18"/>
      <c r="B108" s="20" t="s">
        <v>56</v>
      </c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25">
      <c r="A109" s="18"/>
      <c r="B109" s="32" t="s">
        <v>0</v>
      </c>
      <c r="C109" s="38" t="s">
        <v>1</v>
      </c>
      <c r="D109" s="38" t="s">
        <v>2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25">
      <c r="A110" s="18"/>
      <c r="B110" s="34">
        <v>2016</v>
      </c>
      <c r="C110" s="39">
        <v>0.17951668584579977</v>
      </c>
      <c r="D110" s="39">
        <v>0.82048331415420028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25">
      <c r="A111" s="18"/>
      <c r="B111" s="35">
        <v>2017</v>
      </c>
      <c r="C111" s="37">
        <v>0.22011661807580174</v>
      </c>
      <c r="D111" s="37">
        <v>0.77988338192419826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25">
      <c r="A112" s="18"/>
      <c r="B112" s="35">
        <v>2018</v>
      </c>
      <c r="C112" s="37">
        <v>0.38702460850111864</v>
      </c>
      <c r="D112" s="37">
        <v>0.61297539149888136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25">
      <c r="A113" s="18"/>
      <c r="B113" s="35">
        <v>2019</v>
      </c>
      <c r="C113" s="37">
        <v>0.37820512820512819</v>
      </c>
      <c r="D113" s="37">
        <v>0.62179487179487181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25">
      <c r="A114" s="18"/>
      <c r="B114" s="35">
        <v>2021</v>
      </c>
      <c r="C114" s="37">
        <v>0.26623376623376621</v>
      </c>
      <c r="D114" s="42">
        <f>1-C114</f>
        <v>0.73376623376623384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25">
      <c r="A115" s="18"/>
      <c r="B115" s="36">
        <v>2022</v>
      </c>
      <c r="C115" s="40">
        <v>0.30790960451977401</v>
      </c>
      <c r="D115" s="41">
        <f>1-C115</f>
        <v>0.69209039548022599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25">
      <c r="A116" s="18"/>
      <c r="B116" s="19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25">
      <c r="A117" s="18"/>
      <c r="B117" s="80" t="s">
        <v>3</v>
      </c>
      <c r="C117" s="81"/>
      <c r="D117" s="82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25">
      <c r="A118" s="18"/>
      <c r="B118" s="19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25">
      <c r="A119" s="18"/>
      <c r="B119" s="19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25">
      <c r="A120" s="18"/>
      <c r="B120" s="19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25">
      <c r="A121" s="18"/>
      <c r="B121" s="19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25">
      <c r="A122" s="18"/>
      <c r="B122" s="19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25">
      <c r="A123" s="18"/>
      <c r="B123" s="19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25">
      <c r="A124" s="18"/>
      <c r="B124" s="19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25">
      <c r="A125" s="18"/>
      <c r="B125" s="19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25">
      <c r="A126" s="18"/>
      <c r="B126" s="19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25">
      <c r="A127" s="18"/>
      <c r="B127" s="20" t="s">
        <v>57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25">
      <c r="A128" s="18"/>
      <c r="B128" s="32" t="s">
        <v>0</v>
      </c>
      <c r="C128" s="38" t="s">
        <v>1</v>
      </c>
      <c r="D128" s="38" t="s">
        <v>2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25">
      <c r="A129" s="18"/>
      <c r="B129" s="34">
        <v>2016</v>
      </c>
      <c r="C129" s="39">
        <v>0.21634062140391255</v>
      </c>
      <c r="D129" s="39">
        <v>0.78365937859608747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25">
      <c r="A130" s="18"/>
      <c r="B130" s="35">
        <v>2017</v>
      </c>
      <c r="C130" s="37">
        <v>0.259475218658892</v>
      </c>
      <c r="D130" s="37">
        <v>0.740524781341108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25">
      <c r="A131" s="18"/>
      <c r="B131" s="35">
        <v>2018</v>
      </c>
      <c r="C131" s="37">
        <v>0.48769574944071586</v>
      </c>
      <c r="D131" s="37">
        <v>0.51230425055928408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25">
      <c r="A132" s="18"/>
      <c r="B132" s="35">
        <v>2019</v>
      </c>
      <c r="C132" s="37">
        <v>0.33333333333333326</v>
      </c>
      <c r="D132" s="37">
        <v>0.66666666666666674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25">
      <c r="A133" s="18"/>
      <c r="B133" s="35">
        <v>2021</v>
      </c>
      <c r="C133" s="37">
        <v>0.23051948051948051</v>
      </c>
      <c r="D133" s="42">
        <f>1-C133</f>
        <v>0.76948051948051943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25">
      <c r="A134" s="18"/>
      <c r="B134" s="36">
        <v>2022</v>
      </c>
      <c r="C134" s="40">
        <v>0.25706214689265539</v>
      </c>
      <c r="D134" s="41">
        <f>1-C134</f>
        <v>0.74293785310734461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25">
      <c r="A135" s="18"/>
      <c r="B135" s="80" t="s">
        <v>3</v>
      </c>
      <c r="C135" s="81"/>
      <c r="D135" s="82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25">
      <c r="A136" s="18"/>
      <c r="B136" s="19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25">
      <c r="A137" s="18"/>
      <c r="B137" s="19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25">
      <c r="A138" s="18"/>
      <c r="B138" s="19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25">
      <c r="A139" s="18"/>
      <c r="B139" s="19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25">
      <c r="A140" s="18"/>
      <c r="B140" s="19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25">
      <c r="A141" s="18"/>
      <c r="B141" s="19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25">
      <c r="A142" s="18"/>
      <c r="B142" s="19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25">
      <c r="A143" s="18"/>
      <c r="B143" s="19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25">
      <c r="A144" s="18"/>
      <c r="B144" s="19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25">
      <c r="A145" s="18"/>
      <c r="B145" s="19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25">
      <c r="A146" s="18"/>
      <c r="B146" s="20" t="s">
        <v>58</v>
      </c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25">
      <c r="A147" s="18"/>
      <c r="B147" s="32" t="s">
        <v>0</v>
      </c>
      <c r="C147" s="38" t="s">
        <v>1</v>
      </c>
      <c r="D147" s="38" t="s">
        <v>2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25">
      <c r="A148" s="18"/>
      <c r="B148" s="34">
        <v>2016</v>
      </c>
      <c r="C148" s="39">
        <v>0.10356731875719218</v>
      </c>
      <c r="D148" s="39">
        <v>0.89643268124280784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25">
      <c r="A149" s="18"/>
      <c r="B149" s="35">
        <v>2017</v>
      </c>
      <c r="C149" s="37">
        <v>0.1282798833819242</v>
      </c>
      <c r="D149" s="37">
        <v>0.8717201166180758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25">
      <c r="A150" s="18"/>
      <c r="B150" s="35">
        <v>2018</v>
      </c>
      <c r="C150" s="37">
        <v>0.23042505592841164</v>
      </c>
      <c r="D150" s="37">
        <v>0.76957494407158833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25">
      <c r="A151" s="18"/>
      <c r="B151" s="35">
        <v>2019</v>
      </c>
      <c r="C151" s="37">
        <v>0.17094017094017094</v>
      </c>
      <c r="D151" s="37">
        <v>0.829059829059829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25">
      <c r="A152" s="18"/>
      <c r="B152" s="35">
        <v>2021</v>
      </c>
      <c r="C152" s="37">
        <v>0.12662337662337661</v>
      </c>
      <c r="D152" s="42">
        <f>1-C152</f>
        <v>0.87337662337662336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25">
      <c r="A153" s="18"/>
      <c r="B153" s="36">
        <v>2022</v>
      </c>
      <c r="C153" s="40">
        <v>0.12429378531073447</v>
      </c>
      <c r="D153" s="41">
        <f>1-C153</f>
        <v>0.87570621468926557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25">
      <c r="A154" s="18"/>
      <c r="B154" s="80" t="s">
        <v>3</v>
      </c>
      <c r="C154" s="81"/>
      <c r="D154" s="82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25">
      <c r="A155" s="18"/>
      <c r="B155" s="19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25">
      <c r="A156" s="18"/>
      <c r="B156" s="19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25">
      <c r="A157" s="18"/>
      <c r="B157" s="19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25">
      <c r="A158" s="18"/>
      <c r="B158" s="19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25">
      <c r="A159" s="18"/>
      <c r="B159" s="19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25">
      <c r="A160" s="18"/>
      <c r="B160" s="19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25">
      <c r="A161" s="18"/>
      <c r="B161" s="19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25">
      <c r="A162" s="18"/>
      <c r="B162" s="19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25">
      <c r="A163" s="18"/>
      <c r="B163" s="19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25">
      <c r="A164" s="18"/>
      <c r="B164" s="19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25">
      <c r="A165" s="18"/>
      <c r="B165" s="19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25">
      <c r="A166" s="18"/>
      <c r="B166" s="19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25">
      <c r="A167" s="18"/>
      <c r="B167" s="19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25">
      <c r="A168" s="18"/>
      <c r="B168" s="19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25">
      <c r="A169" s="18"/>
      <c r="B169" s="19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25">
      <c r="A170" s="18"/>
      <c r="B170" s="19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25">
      <c r="A171" s="18"/>
      <c r="B171" s="19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25">
      <c r="A172" s="18"/>
      <c r="B172" s="19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25">
      <c r="A173" s="18"/>
      <c r="B173" s="19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25">
      <c r="A174" s="18"/>
      <c r="B174" s="19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25">
      <c r="A175" s="18"/>
      <c r="B175" s="19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25">
      <c r="A176" s="18"/>
      <c r="B176" s="19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25">
      <c r="A177" s="18"/>
      <c r="B177" s="19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25">
      <c r="A178" s="18"/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25">
      <c r="A179" s="18"/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25">
      <c r="A180" s="18"/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25">
      <c r="A181" s="18"/>
      <c r="B181" s="19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25">
      <c r="A182" s="18"/>
      <c r="B182" s="19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25">
      <c r="A183" s="18"/>
      <c r="B183" s="19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25">
      <c r="A184" s="18"/>
      <c r="B184" s="19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25">
      <c r="A185" s="18"/>
      <c r="B185" s="19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25">
      <c r="A186" s="18"/>
      <c r="B186" s="19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25">
      <c r="A187" s="18"/>
      <c r="B187" s="19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25">
      <c r="A188" s="18"/>
      <c r="B188" s="19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25">
      <c r="A189" s="18"/>
      <c r="B189" s="19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25">
      <c r="A190" s="18"/>
      <c r="B190" s="19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25">
      <c r="A191" s="18"/>
      <c r="B191" s="19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25">
      <c r="A192" s="18"/>
      <c r="B192" s="19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25">
      <c r="A193" s="18"/>
      <c r="B193" s="19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25">
      <c r="A194" s="18"/>
      <c r="B194" s="19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25">
      <c r="A195" s="18"/>
      <c r="B195" s="19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25">
      <c r="A196" s="18"/>
      <c r="B196" s="19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25">
      <c r="A197" s="18"/>
      <c r="B197" s="19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25">
      <c r="A198" s="18"/>
      <c r="B198" s="19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25">
      <c r="A199" s="18"/>
      <c r="B199" s="19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25">
      <c r="A200" s="18"/>
      <c r="B200" s="19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25">
      <c r="A201" s="18"/>
      <c r="B201" s="19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25">
      <c r="A202" s="18"/>
      <c r="B202" s="19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25">
      <c r="A203" s="18"/>
      <c r="B203" s="19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25">
      <c r="A204" s="18"/>
      <c r="B204" s="19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25">
      <c r="A205" s="18"/>
      <c r="B205" s="19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25">
      <c r="A206" s="18"/>
      <c r="B206" s="19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25">
      <c r="A207" s="18"/>
      <c r="B207" s="19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25">
      <c r="A208" s="18"/>
      <c r="B208" s="19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25">
      <c r="A209" s="18"/>
      <c r="B209" s="19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25">
      <c r="A210" s="18"/>
      <c r="B210" s="19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25">
      <c r="A211" s="18"/>
      <c r="B211" s="19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25">
      <c r="A212" s="18"/>
      <c r="B212" s="19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25">
      <c r="A213" s="18"/>
      <c r="B213" s="19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25">
      <c r="A214" s="18"/>
      <c r="B214" s="19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25">
      <c r="A215" s="18"/>
      <c r="B215" s="19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25">
      <c r="A216" s="18"/>
      <c r="B216" s="19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25">
      <c r="A217" s="18"/>
      <c r="B217" s="19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25">
      <c r="A218" s="18"/>
      <c r="B218" s="19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25">
      <c r="A219" s="18"/>
      <c r="B219" s="19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25">
      <c r="A220" s="18"/>
      <c r="B220" s="19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25">
      <c r="A221" s="18"/>
      <c r="B221" s="19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25">
      <c r="A222" s="18"/>
      <c r="B222" s="19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25">
      <c r="A223" s="18"/>
      <c r="B223" s="19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25">
      <c r="A224" s="18"/>
      <c r="B224" s="19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25">
      <c r="A225" s="18"/>
      <c r="B225" s="19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25">
      <c r="A226" s="18"/>
      <c r="B226" s="19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25">
      <c r="A227" s="18"/>
      <c r="B227" s="19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25">
      <c r="A228" s="18"/>
      <c r="B228" s="19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25">
      <c r="A229" s="18"/>
      <c r="B229" s="19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25">
      <c r="A230" s="18"/>
      <c r="B230" s="19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25">
      <c r="A231" s="18"/>
      <c r="B231" s="19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25">
      <c r="A232" s="18"/>
      <c r="B232" s="19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25">
      <c r="A233" s="18"/>
      <c r="B233" s="19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25">
      <c r="A234" s="18"/>
      <c r="B234" s="19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25">
      <c r="A235" s="18"/>
      <c r="B235" s="19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25">
      <c r="A236" s="18"/>
      <c r="B236" s="19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25">
      <c r="A237" s="18"/>
      <c r="B237" s="19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25">
      <c r="A238" s="18"/>
      <c r="B238" s="19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25">
      <c r="A239" s="18"/>
      <c r="B239" s="19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25">
      <c r="A240" s="18"/>
      <c r="B240" s="19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25">
      <c r="A241" s="18"/>
      <c r="B241" s="19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25">
      <c r="A242" s="18"/>
      <c r="B242" s="19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25">
      <c r="A243" s="18"/>
      <c r="B243" s="19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25">
      <c r="A244" s="18"/>
      <c r="B244" s="19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25">
      <c r="A245" s="18"/>
      <c r="B245" s="19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25">
      <c r="A246" s="18"/>
      <c r="B246" s="19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25">
      <c r="A247" s="18"/>
      <c r="B247" s="19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25">
      <c r="A248" s="18"/>
      <c r="B248" s="19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25">
      <c r="A249" s="18"/>
      <c r="B249" s="19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25">
      <c r="A250" s="18"/>
      <c r="B250" s="19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25">
      <c r="A251" s="18"/>
      <c r="B251" s="19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25">
      <c r="A252" s="18"/>
      <c r="B252" s="19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25">
      <c r="A253" s="18"/>
      <c r="B253" s="19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25">
      <c r="A254" s="18"/>
      <c r="B254" s="19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25">
      <c r="A255" s="18"/>
      <c r="B255" s="19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25">
      <c r="A256" s="18"/>
      <c r="B256" s="19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25">
      <c r="A257" s="18"/>
      <c r="B257" s="19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25">
      <c r="A258" s="18"/>
      <c r="B258" s="19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25">
      <c r="A259" s="18"/>
      <c r="B259" s="19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25">
      <c r="A260" s="18"/>
      <c r="B260" s="19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25">
      <c r="A261" s="18"/>
      <c r="B261" s="19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25">
      <c r="A262" s="18"/>
      <c r="B262" s="19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25">
      <c r="A263" s="18"/>
      <c r="B263" s="19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25">
      <c r="A264" s="18"/>
      <c r="B264" s="19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25">
      <c r="A265" s="18"/>
      <c r="B265" s="19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25">
      <c r="A266" s="18"/>
      <c r="B266" s="19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25">
      <c r="A267" s="18"/>
      <c r="B267" s="19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25">
      <c r="A268" s="18"/>
      <c r="B268" s="19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25">
      <c r="A269" s="18"/>
      <c r="B269" s="19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25">
      <c r="A270" s="18"/>
      <c r="B270" s="19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25">
      <c r="A271" s="18"/>
      <c r="B271" s="19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25">
      <c r="A272" s="18"/>
      <c r="B272" s="19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25">
      <c r="A273" s="18"/>
      <c r="B273" s="19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25">
      <c r="A274" s="18"/>
      <c r="B274" s="19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25">
      <c r="A275" s="18"/>
      <c r="B275" s="19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25">
      <c r="A276" s="18"/>
      <c r="B276" s="19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25">
      <c r="A277" s="18"/>
      <c r="B277" s="19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25">
      <c r="A278" s="18"/>
      <c r="B278" s="19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25">
      <c r="A279" s="18"/>
      <c r="B279" s="19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25">
      <c r="A280" s="18"/>
      <c r="B280" s="19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25">
      <c r="A281" s="18"/>
      <c r="B281" s="19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25">
      <c r="A282" s="18"/>
      <c r="B282" s="19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25">
      <c r="A283" s="18"/>
      <c r="B283" s="19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25">
      <c r="A284" s="18"/>
      <c r="B284" s="19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25">
      <c r="A285" s="18"/>
      <c r="B285" s="19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25">
      <c r="A286" s="18"/>
      <c r="B286" s="19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25">
      <c r="A287" s="18"/>
      <c r="B287" s="19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25">
      <c r="A288" s="18"/>
      <c r="B288" s="19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25">
      <c r="A289" s="18"/>
      <c r="B289" s="19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25">
      <c r="A290" s="18"/>
      <c r="B290" s="19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25">
      <c r="A291" s="18"/>
      <c r="B291" s="19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25">
      <c r="A292" s="18"/>
      <c r="B292" s="19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25">
      <c r="A293" s="18"/>
      <c r="B293" s="19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25">
      <c r="A294" s="18"/>
      <c r="B294" s="19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25">
      <c r="A295" s="18"/>
      <c r="B295" s="19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25">
      <c r="A296" s="18"/>
      <c r="B296" s="19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25">
      <c r="A297" s="18"/>
      <c r="B297" s="19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25">
      <c r="A298" s="18"/>
      <c r="B298" s="19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25">
      <c r="A299" s="18"/>
      <c r="B299" s="19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25">
      <c r="A300" s="18"/>
      <c r="B300" s="19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25">
      <c r="A301" s="18"/>
      <c r="B301" s="19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25">
      <c r="A302" s="18"/>
      <c r="B302" s="19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25">
      <c r="A303" s="18"/>
      <c r="B303" s="19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25">
      <c r="A304" s="18"/>
      <c r="B304" s="19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25">
      <c r="A305" s="18"/>
      <c r="B305" s="19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25">
      <c r="A306" s="18"/>
      <c r="B306" s="19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25">
      <c r="A307" s="18"/>
      <c r="B307" s="19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25">
      <c r="A308" s="18"/>
      <c r="B308" s="19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25">
      <c r="A309" s="18"/>
      <c r="B309" s="19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25">
      <c r="A310" s="18"/>
      <c r="B310" s="19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25">
      <c r="A311" s="18"/>
      <c r="B311" s="19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25">
      <c r="A312" s="18"/>
      <c r="B312" s="19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25">
      <c r="A313" s="18"/>
      <c r="B313" s="19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25">
      <c r="A314" s="18"/>
      <c r="B314" s="19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25">
      <c r="A315" s="18"/>
      <c r="B315" s="19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25">
      <c r="A316" s="18"/>
      <c r="B316" s="19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25">
      <c r="A317" s="18"/>
      <c r="B317" s="19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25">
      <c r="A318" s="18"/>
      <c r="B318" s="19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25">
      <c r="A319" s="18"/>
      <c r="B319" s="19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25">
      <c r="A320" s="18"/>
      <c r="B320" s="19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25">
      <c r="A321" s="18"/>
      <c r="B321" s="19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25">
      <c r="A322" s="18"/>
      <c r="B322" s="19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25">
      <c r="A323" s="18"/>
      <c r="B323" s="19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25">
      <c r="A324" s="18"/>
      <c r="B324" s="19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25">
      <c r="A325" s="18"/>
      <c r="B325" s="19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25">
      <c r="A326" s="18"/>
      <c r="B326" s="19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25">
      <c r="A327" s="18"/>
      <c r="B327" s="19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25">
      <c r="A328" s="18"/>
      <c r="B328" s="19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25">
      <c r="A329" s="18"/>
      <c r="B329" s="19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25">
      <c r="A330" s="18"/>
      <c r="B330" s="19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25">
      <c r="A331" s="18"/>
      <c r="B331" s="19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25">
      <c r="A332" s="18"/>
      <c r="B332" s="19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25">
      <c r="A333" s="18"/>
      <c r="B333" s="19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25">
      <c r="A334" s="18"/>
      <c r="B334" s="19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25">
      <c r="A335" s="18"/>
      <c r="B335" s="19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25">
      <c r="A336" s="18"/>
      <c r="B336" s="19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25">
      <c r="A337" s="18"/>
      <c r="B337" s="19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25">
      <c r="A338" s="18"/>
      <c r="B338" s="19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25">
      <c r="A339" s="18"/>
      <c r="B339" s="19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25">
      <c r="A340" s="18"/>
      <c r="B340" s="19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25">
      <c r="A341" s="18"/>
      <c r="B341" s="19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25">
      <c r="A342" s="18"/>
      <c r="B342" s="19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25">
      <c r="A343" s="18"/>
      <c r="B343" s="19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25">
      <c r="A344" s="18"/>
      <c r="B344" s="19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25">
      <c r="A345" s="18"/>
      <c r="B345" s="19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25">
      <c r="A346" s="18"/>
      <c r="B346" s="19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25">
      <c r="A347" s="18"/>
      <c r="B347" s="19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25">
      <c r="A348" s="18"/>
      <c r="B348" s="19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25">
      <c r="A349" s="18"/>
      <c r="B349" s="19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25">
      <c r="A350" s="18"/>
      <c r="B350" s="19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25">
      <c r="A351" s="18"/>
      <c r="B351" s="19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25">
      <c r="A352" s="18"/>
      <c r="B352" s="19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25">
      <c r="A353" s="18"/>
      <c r="B353" s="19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25">
      <c r="A354" s="18"/>
      <c r="B354" s="19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25">
      <c r="A355" s="18"/>
      <c r="B355" s="19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25">
      <c r="A356" s="18"/>
      <c r="B356" s="19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25">
      <c r="A357" s="18"/>
      <c r="B357" s="19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25">
      <c r="A358" s="18"/>
      <c r="B358" s="19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25">
      <c r="A359" s="18"/>
      <c r="B359" s="19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25">
      <c r="A360" s="18"/>
      <c r="B360" s="19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25">
      <c r="A361" s="18"/>
      <c r="B361" s="19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25">
      <c r="A362" s="18"/>
      <c r="B362" s="19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25">
      <c r="A363" s="18"/>
      <c r="B363" s="19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25">
      <c r="A364" s="18"/>
      <c r="B364" s="19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25">
      <c r="A365" s="18"/>
      <c r="B365" s="19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25">
      <c r="A366" s="18"/>
      <c r="B366" s="19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25">
      <c r="A367" s="18"/>
      <c r="B367" s="19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25">
      <c r="A368" s="18"/>
      <c r="B368" s="19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25">
      <c r="A369" s="18"/>
      <c r="B369" s="19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25">
      <c r="A370" s="18"/>
      <c r="B370" s="19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25">
      <c r="A371" s="18"/>
      <c r="B371" s="19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25">
      <c r="A372" s="18"/>
      <c r="B372" s="19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25">
      <c r="A373" s="18"/>
      <c r="B373" s="19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25">
      <c r="A374" s="18"/>
      <c r="B374" s="19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25">
      <c r="A375" s="18"/>
      <c r="B375" s="19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25">
      <c r="A376" s="18"/>
      <c r="B376" s="19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25">
      <c r="A377" s="18"/>
      <c r="B377" s="19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25">
      <c r="A378" s="18"/>
      <c r="B378" s="19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25">
      <c r="A379" s="18"/>
      <c r="B379" s="19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25">
      <c r="A380" s="18"/>
      <c r="B380" s="19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25">
      <c r="A381" s="18"/>
      <c r="B381" s="19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25">
      <c r="A382" s="18"/>
      <c r="B382" s="19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25">
      <c r="A383" s="18"/>
      <c r="B383" s="19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25">
      <c r="A384" s="18"/>
      <c r="B384" s="19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25">
      <c r="A385" s="18"/>
      <c r="B385" s="19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25">
      <c r="A386" s="18"/>
      <c r="B386" s="19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25">
      <c r="A387" s="18"/>
      <c r="B387" s="19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25">
      <c r="A388" s="18"/>
      <c r="B388" s="19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25">
      <c r="A389" s="18"/>
      <c r="B389" s="19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25">
      <c r="A390" s="18"/>
      <c r="B390" s="19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25">
      <c r="A391" s="18"/>
      <c r="B391" s="19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25">
      <c r="A392" s="18"/>
      <c r="B392" s="19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25">
      <c r="A393" s="18"/>
      <c r="B393" s="19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25">
      <c r="A394" s="18"/>
      <c r="B394" s="19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25">
      <c r="A395" s="18"/>
      <c r="B395" s="19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25">
      <c r="A396" s="18"/>
      <c r="B396" s="19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25">
      <c r="A397" s="18"/>
      <c r="B397" s="19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25">
      <c r="A398" s="18"/>
      <c r="B398" s="19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25">
      <c r="A399" s="18"/>
      <c r="B399" s="19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25">
      <c r="A400" s="18"/>
      <c r="B400" s="19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25">
      <c r="A401" s="18"/>
      <c r="B401" s="1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25">
      <c r="A402" s="18"/>
      <c r="B402" s="19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25">
      <c r="A403" s="18"/>
      <c r="B403" s="19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25">
      <c r="A404" s="18"/>
      <c r="B404" s="1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25">
      <c r="A405" s="18"/>
      <c r="B405" s="19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25">
      <c r="A406" s="18"/>
      <c r="B406" s="19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25">
      <c r="A407" s="18"/>
      <c r="B407" s="19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25">
      <c r="A408" s="18"/>
      <c r="B408" s="19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25">
      <c r="A409" s="18"/>
      <c r="B409" s="19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25">
      <c r="A410" s="18"/>
      <c r="B410" s="19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25">
      <c r="A411" s="18"/>
      <c r="B411" s="19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25">
      <c r="A412" s="18"/>
      <c r="B412" s="19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25">
      <c r="A413" s="18"/>
      <c r="B413" s="19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25">
      <c r="A414" s="18"/>
      <c r="B414" s="1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25">
      <c r="A415" s="18"/>
      <c r="B415" s="19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25">
      <c r="A416" s="18"/>
      <c r="B416" s="19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25">
      <c r="A417" s="18"/>
      <c r="B417" s="19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25">
      <c r="A418" s="18"/>
      <c r="B418" s="19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25">
      <c r="A419" s="18"/>
      <c r="B419" s="19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25">
      <c r="A420" s="18"/>
      <c r="B420" s="19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25">
      <c r="A421" s="18"/>
      <c r="B421" s="19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25">
      <c r="A422" s="18"/>
      <c r="B422" s="19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25">
      <c r="A423" s="18"/>
      <c r="B423" s="19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25">
      <c r="A424" s="18"/>
      <c r="B424" s="19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25">
      <c r="A425" s="18"/>
      <c r="B425" s="19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25">
      <c r="A426" s="18"/>
      <c r="B426" s="19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25">
      <c r="A427" s="18"/>
      <c r="B427" s="19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25">
      <c r="A428" s="18"/>
      <c r="B428" s="19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25">
      <c r="A429" s="18"/>
      <c r="B429" s="19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25">
      <c r="A430" s="18"/>
      <c r="B430" s="19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25">
      <c r="A431" s="18"/>
      <c r="B431" s="19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25">
      <c r="A432" s="18"/>
      <c r="B432" s="19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25">
      <c r="A433" s="18"/>
      <c r="B433" s="19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25">
      <c r="A434" s="18"/>
      <c r="B434" s="19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25">
      <c r="A435" s="18"/>
      <c r="B435" s="19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25">
      <c r="A436" s="18"/>
      <c r="B436" s="19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25">
      <c r="A437" s="18"/>
      <c r="B437" s="19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25">
      <c r="A438" s="18"/>
      <c r="B438" s="19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25">
      <c r="A439" s="18"/>
      <c r="B439" s="19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25">
      <c r="A440" s="18"/>
      <c r="B440" s="19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25">
      <c r="A441" s="18"/>
      <c r="B441" s="19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25">
      <c r="A442" s="18"/>
      <c r="B442" s="19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25">
      <c r="A443" s="18"/>
      <c r="B443" s="19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25">
      <c r="A444" s="18"/>
      <c r="B444" s="19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25">
      <c r="A445" s="18"/>
      <c r="B445" s="19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25">
      <c r="A446" s="18"/>
      <c r="B446" s="19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25">
      <c r="A447" s="18"/>
      <c r="B447" s="19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25">
      <c r="A448" s="18"/>
      <c r="B448" s="19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25">
      <c r="A449" s="18"/>
      <c r="B449" s="19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25">
      <c r="A450" s="18"/>
      <c r="B450" s="19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25">
      <c r="A451" s="18"/>
      <c r="B451" s="19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25">
      <c r="A452" s="18"/>
      <c r="B452" s="19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25">
      <c r="A453" s="18"/>
      <c r="B453" s="19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25">
      <c r="A454" s="18"/>
      <c r="B454" s="19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25">
      <c r="A455" s="18"/>
      <c r="B455" s="19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25">
      <c r="A456" s="18"/>
      <c r="B456" s="19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25">
      <c r="A457" s="18"/>
      <c r="B457" s="19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25">
      <c r="A458" s="18"/>
      <c r="B458" s="19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25">
      <c r="A459" s="18"/>
      <c r="B459" s="19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25">
      <c r="A460" s="18"/>
      <c r="B460" s="19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25">
      <c r="A461" s="18"/>
      <c r="B461" s="19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25">
      <c r="A462" s="18"/>
      <c r="B462" s="19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25">
      <c r="A463" s="18"/>
      <c r="B463" s="19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25">
      <c r="A464" s="18"/>
      <c r="B464" s="19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25">
      <c r="A465" s="18"/>
      <c r="B465" s="19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25">
      <c r="A466" s="18"/>
      <c r="B466" s="19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25">
      <c r="A467" s="18"/>
      <c r="B467" s="19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25">
      <c r="A468" s="18"/>
      <c r="B468" s="19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25">
      <c r="A469" s="18"/>
      <c r="B469" s="19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25">
      <c r="A470" s="18"/>
      <c r="B470" s="19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25">
      <c r="A471" s="18"/>
      <c r="B471" s="19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25">
      <c r="A472" s="18"/>
      <c r="B472" s="19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25">
      <c r="A473" s="18"/>
      <c r="B473" s="19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25">
      <c r="A474" s="18"/>
      <c r="B474" s="19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25">
      <c r="A475" s="18"/>
      <c r="B475" s="19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25">
      <c r="A476" s="18"/>
      <c r="B476" s="19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25">
      <c r="A477" s="18"/>
      <c r="B477" s="19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25">
      <c r="A478" s="18"/>
      <c r="B478" s="19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25">
      <c r="A479" s="18"/>
      <c r="B479" s="19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25">
      <c r="A480" s="18"/>
      <c r="B480" s="19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25">
      <c r="A481" s="18"/>
      <c r="B481" s="19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25">
      <c r="A482" s="18"/>
      <c r="B482" s="19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25">
      <c r="A483" s="18"/>
      <c r="B483" s="19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25">
      <c r="A484" s="18"/>
      <c r="B484" s="19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25">
      <c r="A485" s="18"/>
      <c r="B485" s="19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25">
      <c r="A486" s="18"/>
      <c r="B486" s="19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25">
      <c r="A487" s="18"/>
      <c r="B487" s="19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25">
      <c r="A488" s="18"/>
      <c r="B488" s="19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25">
      <c r="A489" s="18"/>
      <c r="B489" s="19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25">
      <c r="A490" s="18"/>
      <c r="B490" s="19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25">
      <c r="A491" s="18"/>
      <c r="B491" s="19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25">
      <c r="A492" s="18"/>
      <c r="B492" s="19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25">
      <c r="A493" s="18"/>
      <c r="B493" s="19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25">
      <c r="A494" s="18"/>
      <c r="B494" s="19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25">
      <c r="A495" s="18"/>
      <c r="B495" s="19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25">
      <c r="A496" s="18"/>
      <c r="B496" s="19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25">
      <c r="A497" s="18"/>
      <c r="B497" s="19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25">
      <c r="A498" s="18"/>
      <c r="B498" s="19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25">
      <c r="A499" s="18"/>
      <c r="B499" s="19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25">
      <c r="A500" s="18"/>
      <c r="B500" s="19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25">
      <c r="A501" s="18"/>
      <c r="B501" s="19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25">
      <c r="A502" s="18"/>
      <c r="B502" s="19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25">
      <c r="A503" s="18"/>
      <c r="B503" s="19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25">
      <c r="A504" s="18"/>
      <c r="B504" s="19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25">
      <c r="A505" s="18"/>
      <c r="B505" s="19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25">
      <c r="A506" s="18"/>
      <c r="B506" s="19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25">
      <c r="A507" s="18"/>
      <c r="B507" s="19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25">
      <c r="A508" s="18"/>
      <c r="B508" s="19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25">
      <c r="A509" s="18"/>
      <c r="B509" s="19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25">
      <c r="A510" s="18"/>
      <c r="B510" s="19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25">
      <c r="A511" s="18"/>
      <c r="B511" s="19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25">
      <c r="A512" s="18"/>
      <c r="B512" s="19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25">
      <c r="A513" s="18"/>
      <c r="B513" s="19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25">
      <c r="A514" s="18"/>
      <c r="B514" s="19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25">
      <c r="A515" s="18"/>
      <c r="B515" s="19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25">
      <c r="A516" s="18"/>
      <c r="B516" s="19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25">
      <c r="A517" s="18"/>
      <c r="B517" s="19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25">
      <c r="A518" s="18"/>
      <c r="B518" s="19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25">
      <c r="A519" s="18"/>
      <c r="B519" s="19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25">
      <c r="A520" s="18"/>
      <c r="B520" s="19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25">
      <c r="A521" s="18"/>
      <c r="B521" s="19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25">
      <c r="A522" s="18"/>
      <c r="B522" s="19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25">
      <c r="A523" s="18"/>
      <c r="B523" s="19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25">
      <c r="A524" s="18"/>
      <c r="B524" s="19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25">
      <c r="A525" s="18"/>
      <c r="B525" s="19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25">
      <c r="A526" s="18"/>
      <c r="B526" s="19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25">
      <c r="A527" s="18"/>
      <c r="B527" s="19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25">
      <c r="A528" s="18"/>
      <c r="B528" s="19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25">
      <c r="A529" s="18"/>
      <c r="B529" s="19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25">
      <c r="A530" s="18"/>
      <c r="B530" s="19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25">
      <c r="A531" s="18"/>
      <c r="B531" s="19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25">
      <c r="A532" s="18"/>
      <c r="B532" s="19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25">
      <c r="A533" s="18"/>
      <c r="B533" s="19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25">
      <c r="A534" s="18"/>
      <c r="B534" s="19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25">
      <c r="A535" s="18"/>
      <c r="B535" s="19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25">
      <c r="A536" s="18"/>
      <c r="B536" s="19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25">
      <c r="A537" s="18"/>
      <c r="B537" s="19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25">
      <c r="A538" s="18"/>
      <c r="B538" s="19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25">
      <c r="A539" s="18"/>
      <c r="B539" s="19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25">
      <c r="A540" s="18"/>
      <c r="B540" s="19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25">
      <c r="A541" s="18"/>
      <c r="B541" s="19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25">
      <c r="A542" s="18"/>
      <c r="B542" s="19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25">
      <c r="A543" s="18"/>
      <c r="B543" s="19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25">
      <c r="A544" s="18"/>
      <c r="B544" s="19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25">
      <c r="A545" s="18"/>
      <c r="B545" s="19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25">
      <c r="A546" s="18"/>
      <c r="B546" s="19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25">
      <c r="A547" s="18"/>
      <c r="B547" s="19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25">
      <c r="A548" s="18"/>
      <c r="B548" s="19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25">
      <c r="A549" s="18"/>
      <c r="B549" s="19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25">
      <c r="A550" s="18"/>
      <c r="B550" s="19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25">
      <c r="A551" s="18"/>
      <c r="B551" s="19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25">
      <c r="A552" s="18"/>
      <c r="B552" s="19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25">
      <c r="A553" s="18"/>
      <c r="B553" s="19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25">
      <c r="A554" s="18"/>
      <c r="B554" s="19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25">
      <c r="A555" s="18"/>
      <c r="B555" s="19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25">
      <c r="A556" s="18"/>
      <c r="B556" s="19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25">
      <c r="A557" s="18"/>
      <c r="B557" s="19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25">
      <c r="A558" s="18"/>
      <c r="B558" s="19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25">
      <c r="A559" s="18"/>
      <c r="B559" s="19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25">
      <c r="A560" s="18"/>
      <c r="B560" s="19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25">
      <c r="A561" s="18"/>
      <c r="B561" s="19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25">
      <c r="A562" s="18"/>
      <c r="B562" s="19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25">
      <c r="A563" s="18"/>
      <c r="B563" s="19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25">
      <c r="A564" s="18"/>
      <c r="B564" s="19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25">
      <c r="A565" s="18"/>
      <c r="B565" s="19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25">
      <c r="A566" s="18"/>
      <c r="B566" s="19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25">
      <c r="A567" s="18"/>
      <c r="B567" s="19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25">
      <c r="A568" s="18"/>
      <c r="B568" s="19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25">
      <c r="A569" s="18"/>
      <c r="B569" s="19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25">
      <c r="A570" s="18"/>
      <c r="B570" s="19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25">
      <c r="A571" s="18"/>
      <c r="B571" s="19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25">
      <c r="A572" s="18"/>
      <c r="B572" s="19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25">
      <c r="A573" s="18"/>
      <c r="B573" s="19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25">
      <c r="A574" s="18"/>
      <c r="B574" s="19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25">
      <c r="A575" s="18"/>
      <c r="B575" s="19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25">
      <c r="A576" s="18"/>
      <c r="B576" s="19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25">
      <c r="A577" s="18"/>
      <c r="B577" s="19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25">
      <c r="A578" s="18"/>
      <c r="B578" s="19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25">
      <c r="A579" s="18"/>
      <c r="B579" s="19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25">
      <c r="A580" s="18"/>
      <c r="B580" s="19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25">
      <c r="A581" s="18"/>
      <c r="B581" s="19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25">
      <c r="A582" s="18"/>
      <c r="B582" s="19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25">
      <c r="A583" s="18"/>
      <c r="B583" s="19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25">
      <c r="A584" s="18"/>
      <c r="B584" s="19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25">
      <c r="A585" s="18"/>
      <c r="B585" s="19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25">
      <c r="A586" s="18"/>
      <c r="B586" s="19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25">
      <c r="A587" s="18"/>
      <c r="B587" s="19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25">
      <c r="A588" s="18"/>
      <c r="B588" s="19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25">
      <c r="A589" s="18"/>
      <c r="B589" s="19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25">
      <c r="A590" s="18"/>
      <c r="B590" s="19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25">
      <c r="A591" s="18"/>
      <c r="B591" s="19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25">
      <c r="A592" s="18"/>
      <c r="B592" s="19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25">
      <c r="A593" s="18"/>
      <c r="B593" s="19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25">
      <c r="A594" s="18"/>
      <c r="B594" s="19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25">
      <c r="A595" s="18"/>
      <c r="B595" s="19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25">
      <c r="A596" s="18"/>
      <c r="B596" s="19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25">
      <c r="A597" s="18"/>
      <c r="B597" s="19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25">
      <c r="A598" s="18"/>
      <c r="B598" s="19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25">
      <c r="A599" s="18"/>
      <c r="B599" s="19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25">
      <c r="A600" s="18"/>
      <c r="B600" s="19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25">
      <c r="A601" s="18"/>
      <c r="B601" s="19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25">
      <c r="A602" s="18"/>
      <c r="B602" s="19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25">
      <c r="A603" s="18"/>
      <c r="B603" s="19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25">
      <c r="A604" s="18"/>
      <c r="B604" s="19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25">
      <c r="A605" s="18"/>
      <c r="B605" s="19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25">
      <c r="A606" s="18"/>
      <c r="B606" s="19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25">
      <c r="A607" s="18"/>
      <c r="B607" s="19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25">
      <c r="A608" s="18"/>
      <c r="B608" s="19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25">
      <c r="A609" s="18"/>
      <c r="B609" s="19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25">
      <c r="A610" s="18"/>
      <c r="B610" s="19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25">
      <c r="A611" s="18"/>
      <c r="B611" s="19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25">
      <c r="A612" s="18"/>
      <c r="B612" s="19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25">
      <c r="A613" s="18"/>
      <c r="B613" s="19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25">
      <c r="A614" s="18"/>
      <c r="B614" s="19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25">
      <c r="A615" s="18"/>
      <c r="B615" s="19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25">
      <c r="A616" s="18"/>
      <c r="B616" s="19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25">
      <c r="A617" s="18"/>
      <c r="B617" s="19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25">
      <c r="A618" s="18"/>
      <c r="B618" s="19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25">
      <c r="A619" s="18"/>
      <c r="B619" s="19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25">
      <c r="A620" s="18"/>
      <c r="B620" s="19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25">
      <c r="A621" s="18"/>
      <c r="B621" s="19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25">
      <c r="A622" s="18"/>
      <c r="B622" s="19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25">
      <c r="A623" s="18"/>
      <c r="B623" s="19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25">
      <c r="A624" s="18"/>
      <c r="B624" s="19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25">
      <c r="A625" s="18"/>
      <c r="B625" s="19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25">
      <c r="A626" s="18"/>
      <c r="B626" s="19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25">
      <c r="A627" s="18"/>
      <c r="B627" s="19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25">
      <c r="A628" s="18"/>
      <c r="B628" s="19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25">
      <c r="A629" s="18"/>
      <c r="B629" s="19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25">
      <c r="A630" s="18"/>
      <c r="B630" s="19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25">
      <c r="A631" s="18"/>
      <c r="B631" s="19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25">
      <c r="A632" s="18"/>
      <c r="B632" s="19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25">
      <c r="A633" s="18"/>
      <c r="B633" s="19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25">
      <c r="A634" s="18"/>
      <c r="B634" s="19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25">
      <c r="A635" s="18"/>
      <c r="B635" s="19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25">
      <c r="A636" s="18"/>
      <c r="B636" s="19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25">
      <c r="A637" s="18"/>
      <c r="B637" s="19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25">
      <c r="A638" s="18"/>
      <c r="B638" s="19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25">
      <c r="A639" s="18"/>
      <c r="B639" s="19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25">
      <c r="A640" s="18"/>
      <c r="B640" s="19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25">
      <c r="A641" s="18"/>
      <c r="B641" s="19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25">
      <c r="A642" s="18"/>
      <c r="B642" s="19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25">
      <c r="A643" s="18"/>
      <c r="B643" s="19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25">
      <c r="A644" s="18"/>
      <c r="B644" s="19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25">
      <c r="A645" s="18"/>
      <c r="B645" s="19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25">
      <c r="A646" s="18"/>
      <c r="B646" s="19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25">
      <c r="A647" s="18"/>
      <c r="B647" s="19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25">
      <c r="A648" s="18"/>
      <c r="B648" s="19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25">
      <c r="A649" s="18"/>
      <c r="B649" s="19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25">
      <c r="A650" s="18"/>
      <c r="B650" s="19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25">
      <c r="A651" s="18"/>
      <c r="B651" s="19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25">
      <c r="A652" s="18"/>
      <c r="B652" s="19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25">
      <c r="A653" s="18"/>
      <c r="B653" s="19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25">
      <c r="A654" s="18"/>
      <c r="B654" s="19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25">
      <c r="A655" s="18"/>
      <c r="B655" s="19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25">
      <c r="A656" s="18"/>
      <c r="B656" s="19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25">
      <c r="A657" s="18"/>
      <c r="B657" s="19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25">
      <c r="A658" s="18"/>
      <c r="B658" s="19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25">
      <c r="A659" s="18"/>
      <c r="B659" s="19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25">
      <c r="A660" s="18"/>
      <c r="B660" s="19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25">
      <c r="A661" s="18"/>
      <c r="B661" s="19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25">
      <c r="A662" s="18"/>
      <c r="B662" s="19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25">
      <c r="A663" s="18"/>
      <c r="B663" s="19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25">
      <c r="A664" s="18"/>
      <c r="B664" s="19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25">
      <c r="A665" s="18"/>
      <c r="B665" s="19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25">
      <c r="A666" s="18"/>
      <c r="B666" s="19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25">
      <c r="A667" s="18"/>
      <c r="B667" s="19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25">
      <c r="A668" s="18"/>
      <c r="B668" s="19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25">
      <c r="A669" s="18"/>
      <c r="B669" s="19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25">
      <c r="A670" s="18"/>
      <c r="B670" s="19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25">
      <c r="A671" s="18"/>
      <c r="B671" s="19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25">
      <c r="A672" s="18"/>
      <c r="B672" s="19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25">
      <c r="A673" s="18"/>
      <c r="B673" s="19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25">
      <c r="A674" s="18"/>
      <c r="B674" s="19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25">
      <c r="A675" s="18"/>
      <c r="B675" s="19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25">
      <c r="A676" s="18"/>
      <c r="B676" s="19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25">
      <c r="A677" s="18"/>
      <c r="B677" s="19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25">
      <c r="A678" s="18"/>
      <c r="B678" s="19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25">
      <c r="A679" s="18"/>
      <c r="B679" s="19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25">
      <c r="A680" s="18"/>
      <c r="B680" s="19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25">
      <c r="A681" s="18"/>
      <c r="B681" s="19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25">
      <c r="A682" s="18"/>
      <c r="B682" s="19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25">
      <c r="A683" s="18"/>
      <c r="B683" s="19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25">
      <c r="A684" s="18"/>
      <c r="B684" s="19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25">
      <c r="A685" s="18"/>
      <c r="B685" s="19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25">
      <c r="A686" s="18"/>
      <c r="B686" s="19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25">
      <c r="A687" s="18"/>
      <c r="B687" s="19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25">
      <c r="A688" s="18"/>
      <c r="B688" s="19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25">
      <c r="A689" s="18"/>
      <c r="B689" s="19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25">
      <c r="A690" s="18"/>
      <c r="B690" s="19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25">
      <c r="A691" s="18"/>
      <c r="B691" s="19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25">
      <c r="A692" s="18"/>
      <c r="B692" s="19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25">
      <c r="A693" s="18"/>
      <c r="B693" s="19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25">
      <c r="A694" s="18"/>
      <c r="B694" s="19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25">
      <c r="A695" s="18"/>
      <c r="B695" s="19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25">
      <c r="A696" s="18"/>
      <c r="B696" s="19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25">
      <c r="A697" s="18"/>
      <c r="B697" s="19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25">
      <c r="A698" s="18"/>
      <c r="B698" s="19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25">
      <c r="A699" s="18"/>
      <c r="B699" s="19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25">
      <c r="A700" s="18"/>
      <c r="B700" s="19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25">
      <c r="A701" s="18"/>
      <c r="B701" s="19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25">
      <c r="A702" s="18"/>
      <c r="B702" s="19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25">
      <c r="A703" s="18"/>
      <c r="B703" s="19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25">
      <c r="A704" s="18"/>
      <c r="B704" s="19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25">
      <c r="A705" s="18"/>
      <c r="B705" s="19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25">
      <c r="A706" s="18"/>
      <c r="B706" s="19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25">
      <c r="A707" s="18"/>
      <c r="B707" s="19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25">
      <c r="A708" s="18"/>
      <c r="B708" s="19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25">
      <c r="A709" s="18"/>
      <c r="B709" s="19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25">
      <c r="A710" s="18"/>
      <c r="B710" s="19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25">
      <c r="A711" s="18"/>
      <c r="B711" s="19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25">
      <c r="A712" s="18"/>
      <c r="B712" s="19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25">
      <c r="A713" s="18"/>
      <c r="B713" s="19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25">
      <c r="A714" s="18"/>
      <c r="B714" s="19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25">
      <c r="A715" s="18"/>
      <c r="B715" s="19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25">
      <c r="A716" s="18"/>
      <c r="B716" s="19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25">
      <c r="A717" s="18"/>
      <c r="B717" s="19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25">
      <c r="A718" s="18"/>
      <c r="B718" s="19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25">
      <c r="A719" s="18"/>
      <c r="B719" s="19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25">
      <c r="A720" s="18"/>
      <c r="B720" s="19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25">
      <c r="A721" s="18"/>
      <c r="B721" s="19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25">
      <c r="A722" s="18"/>
      <c r="B722" s="19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25">
      <c r="A723" s="18"/>
      <c r="B723" s="19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25">
      <c r="A724" s="18"/>
      <c r="B724" s="19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25">
      <c r="A725" s="18"/>
      <c r="B725" s="19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25">
      <c r="A726" s="18"/>
      <c r="B726" s="19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25">
      <c r="A727" s="18"/>
      <c r="B727" s="19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25">
      <c r="A728" s="18"/>
      <c r="B728" s="19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25">
      <c r="A729" s="18"/>
      <c r="B729" s="19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25">
      <c r="A730" s="18"/>
      <c r="B730" s="19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25">
      <c r="A731" s="18"/>
      <c r="B731" s="19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25">
      <c r="A732" s="18"/>
      <c r="B732" s="19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25">
      <c r="A733" s="18"/>
      <c r="B733" s="19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25">
      <c r="A734" s="18"/>
      <c r="B734" s="19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25">
      <c r="A735" s="18"/>
      <c r="B735" s="19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25">
      <c r="A736" s="18"/>
      <c r="B736" s="19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25">
      <c r="A737" s="18"/>
      <c r="B737" s="19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25">
      <c r="A738" s="18"/>
      <c r="B738" s="19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25">
      <c r="A739" s="18"/>
      <c r="B739" s="19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25">
      <c r="A740" s="18"/>
      <c r="B740" s="19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25">
      <c r="A741" s="18"/>
      <c r="B741" s="19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25">
      <c r="A742" s="18"/>
      <c r="B742" s="19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25">
      <c r="A743" s="18"/>
      <c r="B743" s="19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25">
      <c r="A744" s="18"/>
      <c r="B744" s="19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25">
      <c r="A745" s="18"/>
      <c r="B745" s="19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25">
      <c r="A746" s="18"/>
      <c r="B746" s="19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25">
      <c r="A747" s="18"/>
      <c r="B747" s="19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25">
      <c r="A748" s="18"/>
      <c r="B748" s="19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25">
      <c r="A749" s="18"/>
      <c r="B749" s="19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25">
      <c r="A750" s="18"/>
      <c r="B750" s="19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25">
      <c r="A751" s="18"/>
      <c r="B751" s="19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25">
      <c r="A752" s="18"/>
      <c r="B752" s="19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25">
      <c r="A753" s="18"/>
      <c r="B753" s="19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25">
      <c r="A754" s="18"/>
      <c r="B754" s="19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25">
      <c r="A755" s="18"/>
      <c r="B755" s="19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25">
      <c r="A756" s="18"/>
      <c r="B756" s="19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25">
      <c r="A757" s="18"/>
      <c r="B757" s="19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25">
      <c r="A758" s="18"/>
      <c r="B758" s="19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25">
      <c r="A759" s="18"/>
      <c r="B759" s="19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25">
      <c r="A760" s="18"/>
      <c r="B760" s="19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25">
      <c r="A761" s="18"/>
      <c r="B761" s="19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25">
      <c r="A762" s="18"/>
      <c r="B762" s="19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25">
      <c r="A763" s="18"/>
      <c r="B763" s="19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25">
      <c r="A764" s="18"/>
      <c r="B764" s="19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25">
      <c r="A765" s="18"/>
      <c r="B765" s="19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25">
      <c r="A766" s="18"/>
      <c r="B766" s="19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25">
      <c r="A767" s="18"/>
      <c r="B767" s="19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25">
      <c r="A768" s="18"/>
      <c r="B768" s="19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25">
      <c r="A769" s="18"/>
      <c r="B769" s="19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25">
      <c r="A770" s="18"/>
      <c r="B770" s="19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25">
      <c r="A771" s="18"/>
      <c r="B771" s="19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25">
      <c r="A772" s="18"/>
      <c r="B772" s="19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25">
      <c r="A773" s="18"/>
      <c r="B773" s="19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25">
      <c r="A774" s="18"/>
      <c r="B774" s="19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25">
      <c r="A775" s="18"/>
      <c r="B775" s="19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25">
      <c r="A776" s="18"/>
      <c r="B776" s="19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25">
      <c r="A777" s="18"/>
      <c r="B777" s="19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25">
      <c r="A778" s="18"/>
      <c r="B778" s="19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25">
      <c r="A779" s="18"/>
      <c r="B779" s="19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25">
      <c r="A780" s="18"/>
      <c r="B780" s="19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25">
      <c r="A781" s="18"/>
      <c r="B781" s="19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25">
      <c r="A782" s="18"/>
      <c r="B782" s="19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25">
      <c r="A783" s="18"/>
      <c r="B783" s="19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25">
      <c r="A784" s="18"/>
      <c r="B784" s="19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25">
      <c r="A785" s="18"/>
      <c r="B785" s="19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25">
      <c r="A786" s="18"/>
      <c r="B786" s="19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25">
      <c r="A787" s="18"/>
      <c r="B787" s="19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25">
      <c r="A788" s="18"/>
      <c r="B788" s="19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25">
      <c r="A789" s="18"/>
      <c r="B789" s="19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25">
      <c r="A790" s="18"/>
      <c r="B790" s="19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25">
      <c r="A791" s="18"/>
      <c r="B791" s="19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25">
      <c r="A792" s="18"/>
      <c r="B792" s="19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25">
      <c r="A793" s="18"/>
      <c r="B793" s="19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25">
      <c r="A794" s="18"/>
      <c r="B794" s="19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25">
      <c r="A795" s="18"/>
      <c r="B795" s="19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25">
      <c r="A796" s="18"/>
      <c r="B796" s="19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25">
      <c r="A797" s="18"/>
      <c r="B797" s="19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25">
      <c r="A798" s="18"/>
      <c r="B798" s="19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25">
      <c r="A799" s="18"/>
      <c r="B799" s="19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25">
      <c r="A800" s="18"/>
      <c r="B800" s="19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25">
      <c r="A801" s="18"/>
      <c r="B801" s="19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25">
      <c r="A802" s="18"/>
      <c r="B802" s="19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25">
      <c r="A803" s="18"/>
      <c r="B803" s="19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25">
      <c r="A804" s="18"/>
      <c r="B804" s="19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25">
      <c r="A805" s="18"/>
      <c r="B805" s="19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25">
      <c r="A806" s="18"/>
      <c r="B806" s="19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25">
      <c r="A807" s="18"/>
      <c r="B807" s="19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25">
      <c r="A808" s="18"/>
      <c r="B808" s="19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25">
      <c r="A809" s="18"/>
      <c r="B809" s="19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25">
      <c r="A810" s="18"/>
      <c r="B810" s="19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25">
      <c r="A811" s="18"/>
      <c r="B811" s="19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25">
      <c r="A812" s="18"/>
      <c r="B812" s="19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25">
      <c r="A813" s="18"/>
      <c r="B813" s="19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25">
      <c r="A814" s="18"/>
      <c r="B814" s="19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25">
      <c r="A815" s="18"/>
      <c r="B815" s="19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25">
      <c r="A816" s="18"/>
      <c r="B816" s="19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25">
      <c r="A817" s="18"/>
      <c r="B817" s="19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25">
      <c r="A818" s="18"/>
      <c r="B818" s="19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25">
      <c r="A819" s="18"/>
      <c r="B819" s="19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25">
      <c r="A820" s="18"/>
      <c r="B820" s="19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25">
      <c r="A821" s="18"/>
      <c r="B821" s="19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25">
      <c r="A822" s="18"/>
      <c r="B822" s="19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25">
      <c r="A823" s="18"/>
      <c r="B823" s="19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25">
      <c r="A824" s="18"/>
      <c r="B824" s="19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25">
      <c r="A825" s="18"/>
      <c r="B825" s="19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25">
      <c r="A826" s="18"/>
      <c r="B826" s="19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25">
      <c r="A827" s="18"/>
      <c r="B827" s="19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25">
      <c r="A828" s="18"/>
      <c r="B828" s="19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25">
      <c r="A829" s="18"/>
      <c r="B829" s="19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25">
      <c r="A830" s="18"/>
      <c r="B830" s="19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25">
      <c r="A831" s="18"/>
      <c r="B831" s="19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25">
      <c r="A832" s="18"/>
      <c r="B832" s="19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25">
      <c r="A833" s="18"/>
      <c r="B833" s="19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25">
      <c r="A834" s="18"/>
      <c r="B834" s="19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25">
      <c r="A835" s="18"/>
      <c r="B835" s="19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25">
      <c r="A836" s="18"/>
      <c r="B836" s="19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25">
      <c r="A837" s="18"/>
      <c r="B837" s="19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25">
      <c r="A838" s="18"/>
      <c r="B838" s="19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25">
      <c r="A839" s="18"/>
      <c r="B839" s="19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25">
      <c r="A840" s="18"/>
      <c r="B840" s="19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25">
      <c r="A841" s="18"/>
      <c r="B841" s="19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25">
      <c r="A842" s="18"/>
      <c r="B842" s="19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25">
      <c r="A843" s="18"/>
      <c r="B843" s="19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25">
      <c r="A844" s="18"/>
      <c r="B844" s="19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25">
      <c r="A845" s="18"/>
      <c r="B845" s="19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25">
      <c r="A846" s="18"/>
      <c r="B846" s="19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25">
      <c r="A847" s="18"/>
      <c r="B847" s="19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25">
      <c r="A848" s="18"/>
      <c r="B848" s="19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25">
      <c r="A849" s="18"/>
      <c r="B849" s="19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25">
      <c r="A850" s="18"/>
      <c r="B850" s="19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25">
      <c r="A851" s="18"/>
      <c r="B851" s="19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25">
      <c r="A852" s="18"/>
      <c r="B852" s="19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25">
      <c r="A853" s="18"/>
      <c r="B853" s="19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25">
      <c r="A854" s="18"/>
      <c r="B854" s="19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25">
      <c r="A855" s="18"/>
      <c r="B855" s="19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25">
      <c r="A856" s="18"/>
      <c r="B856" s="19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25">
      <c r="A857" s="18"/>
      <c r="B857" s="19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25">
      <c r="A858" s="18"/>
      <c r="B858" s="19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25">
      <c r="A859" s="18"/>
      <c r="B859" s="19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25">
      <c r="A860" s="18"/>
      <c r="B860" s="19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25">
      <c r="A861" s="18"/>
      <c r="B861" s="19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25">
      <c r="A862" s="18"/>
      <c r="B862" s="19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25">
      <c r="A863" s="18"/>
      <c r="B863" s="19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25">
      <c r="A864" s="18"/>
      <c r="B864" s="19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25">
      <c r="A865" s="18"/>
      <c r="B865" s="19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25">
      <c r="A866" s="18"/>
      <c r="B866" s="19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25">
      <c r="A867" s="18"/>
      <c r="B867" s="19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25">
      <c r="A868" s="18"/>
      <c r="B868" s="19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25">
      <c r="A869" s="18"/>
      <c r="B869" s="19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25">
      <c r="A870" s="18"/>
      <c r="B870" s="19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25">
      <c r="A871" s="18"/>
      <c r="B871" s="19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25">
      <c r="A872" s="18"/>
      <c r="B872" s="19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25">
      <c r="A873" s="18"/>
      <c r="B873" s="19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25">
      <c r="A874" s="18"/>
      <c r="B874" s="19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25">
      <c r="A875" s="18"/>
      <c r="B875" s="19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25">
      <c r="A876" s="18"/>
      <c r="B876" s="19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25">
      <c r="A877" s="18"/>
      <c r="B877" s="19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25">
      <c r="A878" s="18"/>
      <c r="B878" s="19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25">
      <c r="A879" s="18"/>
      <c r="B879" s="19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25">
      <c r="A880" s="18"/>
      <c r="B880" s="19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25">
      <c r="A881" s="18"/>
      <c r="B881" s="19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25">
      <c r="A882" s="18"/>
      <c r="B882" s="19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25">
      <c r="A883" s="18"/>
      <c r="B883" s="19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25">
      <c r="A884" s="18"/>
      <c r="B884" s="19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25">
      <c r="A885" s="18"/>
      <c r="B885" s="19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25">
      <c r="A886" s="18"/>
      <c r="B886" s="19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25">
      <c r="A887" s="18"/>
      <c r="B887" s="19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25">
      <c r="A888" s="18"/>
      <c r="B888" s="19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25">
      <c r="A889" s="18"/>
      <c r="B889" s="19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25">
      <c r="A890" s="18"/>
      <c r="B890" s="19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25">
      <c r="A891" s="18"/>
      <c r="B891" s="19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25">
      <c r="A892" s="18"/>
      <c r="B892" s="19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25">
      <c r="A893" s="18"/>
      <c r="B893" s="19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25">
      <c r="A894" s="18"/>
      <c r="B894" s="19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25">
      <c r="A895" s="18"/>
      <c r="B895" s="19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25">
      <c r="A896" s="18"/>
      <c r="B896" s="19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25">
      <c r="A897" s="18"/>
      <c r="B897" s="19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25">
      <c r="A898" s="18"/>
      <c r="B898" s="19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25">
      <c r="A899" s="18"/>
      <c r="B899" s="19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25">
      <c r="A900" s="18"/>
      <c r="B900" s="19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25">
      <c r="A901" s="18"/>
      <c r="B901" s="19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25">
      <c r="A902" s="18"/>
      <c r="B902" s="19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25">
      <c r="A903" s="18"/>
      <c r="B903" s="19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25">
      <c r="A904" s="18"/>
      <c r="B904" s="19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25">
      <c r="A905" s="18"/>
      <c r="B905" s="19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25">
      <c r="A906" s="18"/>
      <c r="B906" s="19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25">
      <c r="A907" s="18"/>
      <c r="B907" s="19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25">
      <c r="A908" s="18"/>
      <c r="B908" s="19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25">
      <c r="A909" s="18"/>
      <c r="B909" s="19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25">
      <c r="A910" s="18"/>
      <c r="B910" s="19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25">
      <c r="A911" s="18"/>
      <c r="B911" s="19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25">
      <c r="A912" s="18"/>
      <c r="B912" s="19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25">
      <c r="A913" s="18"/>
      <c r="B913" s="19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25">
      <c r="A914" s="18"/>
      <c r="B914" s="19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25">
      <c r="A915" s="18"/>
      <c r="B915" s="19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25">
      <c r="A916" s="18"/>
      <c r="B916" s="19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25">
      <c r="A917" s="18"/>
      <c r="B917" s="19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25">
      <c r="A918" s="18"/>
      <c r="B918" s="19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25">
      <c r="A919" s="18"/>
      <c r="B919" s="19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25">
      <c r="A920" s="18"/>
      <c r="B920" s="19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25">
      <c r="A921" s="18"/>
      <c r="B921" s="19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25">
      <c r="A922" s="18"/>
      <c r="B922" s="19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25">
      <c r="A923" s="18"/>
      <c r="B923" s="19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25">
      <c r="A924" s="18"/>
      <c r="B924" s="19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25">
      <c r="A925" s="18"/>
      <c r="B925" s="19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25">
      <c r="A926" s="18"/>
      <c r="B926" s="19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25">
      <c r="A927" s="18"/>
      <c r="B927" s="19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25">
      <c r="A928" s="18"/>
      <c r="B928" s="19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25">
      <c r="A929" s="18"/>
      <c r="B929" s="19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25">
      <c r="A930" s="18"/>
      <c r="B930" s="19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25">
      <c r="A931" s="18"/>
      <c r="B931" s="19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25">
      <c r="A932" s="18"/>
      <c r="B932" s="19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25">
      <c r="A933" s="18"/>
      <c r="B933" s="19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25">
      <c r="A934" s="18"/>
      <c r="B934" s="19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25">
      <c r="A935" s="18"/>
      <c r="B935" s="19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25">
      <c r="A936" s="18"/>
      <c r="B936" s="19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25">
      <c r="A937" s="18"/>
      <c r="B937" s="19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25">
      <c r="A938" s="18"/>
      <c r="B938" s="19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25">
      <c r="A939" s="18"/>
      <c r="B939" s="19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25">
      <c r="A940" s="18"/>
      <c r="B940" s="19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25">
      <c r="A941" s="18"/>
      <c r="B941" s="19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25">
      <c r="A942" s="18"/>
      <c r="B942" s="19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25">
      <c r="A943" s="18"/>
      <c r="B943" s="19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25">
      <c r="A944" s="18"/>
      <c r="B944" s="19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25">
      <c r="A945" s="18"/>
      <c r="B945" s="19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25">
      <c r="A946" s="18"/>
      <c r="B946" s="19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25">
      <c r="A947" s="18"/>
      <c r="B947" s="19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25">
      <c r="A948" s="18"/>
      <c r="B948" s="19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25">
      <c r="A949" s="18"/>
      <c r="B949" s="19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25">
      <c r="A950" s="18"/>
      <c r="B950" s="19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25">
      <c r="A951" s="18"/>
      <c r="B951" s="19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25">
      <c r="A952" s="18"/>
      <c r="B952" s="19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25">
      <c r="A953" s="18"/>
      <c r="B953" s="19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25">
      <c r="A954" s="18"/>
      <c r="B954" s="19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25">
      <c r="A955" s="18"/>
      <c r="B955" s="19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25">
      <c r="A956" s="18"/>
      <c r="B956" s="19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25">
      <c r="A957" s="18"/>
      <c r="B957" s="19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25">
      <c r="A958" s="18"/>
      <c r="B958" s="19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25">
      <c r="A959" s="18"/>
      <c r="B959" s="19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25">
      <c r="A960" s="18"/>
      <c r="B960" s="19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25">
      <c r="A961" s="18"/>
      <c r="B961" s="19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25">
      <c r="A962" s="18"/>
      <c r="B962" s="19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25">
      <c r="A963" s="18"/>
      <c r="B963" s="19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25">
      <c r="A964" s="18"/>
      <c r="B964" s="19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25">
      <c r="A965" s="18"/>
      <c r="B965" s="19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25">
      <c r="A966" s="18"/>
      <c r="B966" s="19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25">
      <c r="A967" s="18"/>
      <c r="B967" s="19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25">
      <c r="A968" s="18"/>
      <c r="B968" s="19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25">
      <c r="A969" s="18"/>
      <c r="B969" s="19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25">
      <c r="A970" s="18"/>
      <c r="B970" s="19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25">
      <c r="A971" s="18"/>
      <c r="B971" s="19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25">
      <c r="A972" s="18"/>
      <c r="B972" s="19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25">
      <c r="A973" s="18"/>
      <c r="B973" s="19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25">
      <c r="A974" s="18"/>
      <c r="B974" s="19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25">
      <c r="A975" s="18"/>
      <c r="B975" s="19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25">
      <c r="A976" s="18"/>
      <c r="B976" s="19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25">
      <c r="A977" s="18"/>
      <c r="B977" s="19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25">
      <c r="A978" s="18"/>
      <c r="B978" s="19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25">
      <c r="A979" s="18"/>
      <c r="B979" s="19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25">
      <c r="A980" s="18"/>
      <c r="B980" s="19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25">
      <c r="A981" s="18"/>
      <c r="B981" s="19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25">
      <c r="A982" s="18"/>
      <c r="B982" s="19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25">
      <c r="A983" s="18"/>
      <c r="B983" s="19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 x14ac:dyDescent="0.25">
      <c r="A984" s="18"/>
      <c r="B984" s="19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 x14ac:dyDescent="0.25">
      <c r="A985" s="18"/>
      <c r="B985" s="19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 x14ac:dyDescent="0.25">
      <c r="A986" s="18"/>
      <c r="B986" s="19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 x14ac:dyDescent="0.25">
      <c r="A987" s="18"/>
      <c r="B987" s="19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 x14ac:dyDescent="0.25">
      <c r="A988" s="18"/>
      <c r="B988" s="19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 x14ac:dyDescent="0.25">
      <c r="A989" s="18"/>
      <c r="B989" s="19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 x14ac:dyDescent="0.25">
      <c r="A990" s="18"/>
      <c r="B990" s="19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 x14ac:dyDescent="0.25">
      <c r="A991" s="18"/>
      <c r="B991" s="19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5.75" customHeight="1" x14ac:dyDescent="0.25">
      <c r="A992" s="18"/>
      <c r="B992" s="19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5.75" customHeight="1" x14ac:dyDescent="0.25">
      <c r="A993" s="18"/>
      <c r="B993" s="19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5.75" customHeight="1" x14ac:dyDescent="0.25">
      <c r="A994" s="18"/>
      <c r="B994" s="19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5.75" customHeight="1" x14ac:dyDescent="0.25">
      <c r="A995" s="18"/>
      <c r="B995" s="19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5.75" customHeight="1" x14ac:dyDescent="0.25">
      <c r="A996" s="18"/>
      <c r="B996" s="19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5.75" customHeight="1" x14ac:dyDescent="0.25">
      <c r="A997" s="18"/>
      <c r="B997" s="19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5.75" customHeight="1" x14ac:dyDescent="0.25">
      <c r="A998" s="18"/>
      <c r="B998" s="19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5.75" customHeight="1" x14ac:dyDescent="0.25">
      <c r="A999" s="18"/>
      <c r="B999" s="19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5.75" customHeight="1" x14ac:dyDescent="0.25">
      <c r="A1000" s="18"/>
      <c r="B1000" s="19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15.75" customHeight="1" x14ac:dyDescent="0.25">
      <c r="A1001" s="18"/>
      <c r="B1001" s="19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  <row r="1002" spans="1:26" ht="15.75" customHeight="1" x14ac:dyDescent="0.25">
      <c r="A1002" s="18"/>
      <c r="B1002" s="19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</row>
    <row r="1003" spans="1:26" ht="15.75" customHeight="1" x14ac:dyDescent="0.25">
      <c r="A1003" s="18"/>
      <c r="B1003" s="19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</row>
    <row r="1004" spans="1:26" ht="15.75" customHeight="1" x14ac:dyDescent="0.25">
      <c r="A1004" s="18"/>
      <c r="B1004" s="19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</row>
    <row r="1005" spans="1:26" ht="15.75" customHeight="1" x14ac:dyDescent="0.25">
      <c r="A1005" s="18"/>
      <c r="B1005" s="19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</row>
    <row r="1006" spans="1:26" ht="15.75" customHeight="1" x14ac:dyDescent="0.25">
      <c r="A1006" s="18"/>
      <c r="B1006" s="19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</row>
    <row r="1007" spans="1:26" ht="15.75" customHeight="1" x14ac:dyDescent="0.25">
      <c r="A1007" s="18"/>
      <c r="B1007" s="19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</row>
    <row r="1008" spans="1:26" ht="15.75" customHeight="1" x14ac:dyDescent="0.25">
      <c r="A1008" s="18"/>
      <c r="B1008" s="19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</row>
    <row r="1009" spans="1:26" ht="15.75" customHeight="1" x14ac:dyDescent="0.25">
      <c r="A1009" s="18"/>
      <c r="B1009" s="19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</row>
    <row r="1010" spans="1:26" ht="15.75" customHeight="1" x14ac:dyDescent="0.25">
      <c r="A1010" s="18"/>
      <c r="B1010" s="19"/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</row>
    <row r="1011" spans="1:26" ht="15.75" customHeight="1" x14ac:dyDescent="0.25">
      <c r="A1011" s="18"/>
      <c r="B1011" s="19"/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</row>
  </sheetData>
  <mergeCells count="10">
    <mergeCell ref="B135:D135"/>
    <mergeCell ref="B117:D117"/>
    <mergeCell ref="B154:D154"/>
    <mergeCell ref="B10:D10"/>
    <mergeCell ref="B25:D25"/>
    <mergeCell ref="B43:D43"/>
    <mergeCell ref="B63:D63"/>
    <mergeCell ref="B81:D81"/>
    <mergeCell ref="B98:D98"/>
    <mergeCell ref="B99:D99"/>
  </mergeCell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999"/>
  <sheetViews>
    <sheetView showGridLines="0" workbookViewId="0">
      <selection activeCell="D19" sqref="D19"/>
    </sheetView>
  </sheetViews>
  <sheetFormatPr baseColWidth="10" defaultColWidth="12.625" defaultRowHeight="15" customHeight="1" x14ac:dyDescent="0.2"/>
  <cols>
    <col min="1" max="1" width="2" customWidth="1"/>
    <col min="2" max="4" width="13.125" customWidth="1"/>
    <col min="5" max="26" width="10.625" customWidth="1"/>
  </cols>
  <sheetData>
    <row r="1" spans="2:4" ht="14.25" customHeight="1" x14ac:dyDescent="0.2"/>
    <row r="2" spans="2:4" ht="14.25" customHeight="1" x14ac:dyDescent="0.25">
      <c r="B2" s="1" t="s">
        <v>62</v>
      </c>
    </row>
    <row r="3" spans="2:4" ht="14.25" customHeight="1" x14ac:dyDescent="0.2"/>
    <row r="4" spans="2:4" ht="14.25" customHeight="1" x14ac:dyDescent="0.2">
      <c r="B4" s="33" t="s">
        <v>0</v>
      </c>
      <c r="C4" s="33" t="s">
        <v>34</v>
      </c>
    </row>
    <row r="5" spans="2:4" ht="14.25" customHeight="1" x14ac:dyDescent="0.2">
      <c r="B5" s="34">
        <v>2016</v>
      </c>
      <c r="C5" s="51">
        <v>1537134</v>
      </c>
    </row>
    <row r="6" spans="2:4" ht="14.25" customHeight="1" x14ac:dyDescent="0.2">
      <c r="B6" s="35">
        <v>2017</v>
      </c>
      <c r="C6" s="52">
        <v>1395891</v>
      </c>
    </row>
    <row r="7" spans="2:4" ht="14.25" customHeight="1" x14ac:dyDescent="0.2">
      <c r="B7" s="35">
        <v>2018</v>
      </c>
      <c r="C7" s="52">
        <v>1393033</v>
      </c>
    </row>
    <row r="8" spans="2:4" ht="14.25" customHeight="1" x14ac:dyDescent="0.2">
      <c r="B8" s="35">
        <v>2019</v>
      </c>
      <c r="C8" s="52">
        <v>1149800</v>
      </c>
    </row>
    <row r="9" spans="2:4" ht="14.25" customHeight="1" x14ac:dyDescent="0.2">
      <c r="B9" s="35">
        <v>2021</v>
      </c>
      <c r="C9" s="52">
        <v>274025</v>
      </c>
    </row>
    <row r="10" spans="2:4" ht="14.25" x14ac:dyDescent="0.2">
      <c r="B10" s="46">
        <v>2022</v>
      </c>
      <c r="C10" s="53">
        <v>589449</v>
      </c>
      <c r="D10" s="23"/>
    </row>
    <row r="11" spans="2:4" ht="14.25" customHeight="1" x14ac:dyDescent="0.2">
      <c r="B11" s="80" t="s">
        <v>3</v>
      </c>
      <c r="C11" s="81"/>
      <c r="D11" s="82"/>
    </row>
    <row r="12" spans="2:4" ht="14.25" customHeight="1" x14ac:dyDescent="0.2">
      <c r="B12" s="23"/>
      <c r="C12" s="23"/>
      <c r="D12" s="23"/>
    </row>
    <row r="13" spans="2:4" ht="14.25" customHeight="1" x14ac:dyDescent="0.2"/>
    <row r="14" spans="2:4" ht="14.25" customHeight="1" x14ac:dyDescent="0.2"/>
    <row r="15" spans="2:4" ht="14.25" customHeight="1" x14ac:dyDescent="0.2"/>
    <row r="16" spans="2:4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mergeCells count="1">
    <mergeCell ref="B11:D11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opLeftCell="I27" zoomScale="85" zoomScaleNormal="85" workbookViewId="0">
      <selection activeCell="Z52" sqref="Z52"/>
    </sheetView>
  </sheetViews>
  <sheetFormatPr baseColWidth="10" defaultColWidth="12.625" defaultRowHeight="15" customHeight="1" x14ac:dyDescent="0.2"/>
  <cols>
    <col min="1" max="1" width="3.625" style="79" customWidth="1"/>
    <col min="2" max="2" width="15.5" style="79" customWidth="1"/>
    <col min="3" max="8" width="11" style="79" customWidth="1"/>
    <col min="9" max="9" width="9.75" style="79" customWidth="1"/>
    <col min="10" max="10" width="11" style="79" customWidth="1"/>
    <col min="11" max="26" width="10.625" style="79" customWidth="1"/>
    <col min="27" max="16384" width="12.625" style="79"/>
  </cols>
  <sheetData>
    <row r="1" spans="1:26" ht="14.25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4.25" customHeight="1" x14ac:dyDescent="0.25">
      <c r="A2" s="24"/>
      <c r="B2" s="25" t="s">
        <v>66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4.2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8" customHeight="1" x14ac:dyDescent="0.2">
      <c r="A4" s="24"/>
      <c r="B4" s="93" t="s">
        <v>5</v>
      </c>
      <c r="C4" s="96" t="s">
        <v>0</v>
      </c>
      <c r="D4" s="97"/>
      <c r="E4" s="97"/>
      <c r="F4" s="97"/>
      <c r="G4" s="97"/>
      <c r="H4" s="97"/>
      <c r="I4" s="97"/>
      <c r="J4" s="92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4.25" customHeight="1" x14ac:dyDescent="0.2">
      <c r="A5" s="24"/>
      <c r="B5" s="94"/>
      <c r="C5" s="91">
        <v>2016</v>
      </c>
      <c r="D5" s="92"/>
      <c r="E5" s="91">
        <v>2017</v>
      </c>
      <c r="F5" s="92"/>
      <c r="G5" s="91">
        <v>2018</v>
      </c>
      <c r="H5" s="92"/>
      <c r="I5" s="91">
        <v>2019</v>
      </c>
      <c r="J5" s="92"/>
      <c r="K5" s="91">
        <v>2021</v>
      </c>
      <c r="L5" s="92"/>
      <c r="M5" s="91">
        <v>2022</v>
      </c>
      <c r="N5" s="92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34.5" customHeight="1" x14ac:dyDescent="0.2">
      <c r="A6" s="24"/>
      <c r="B6" s="95"/>
      <c r="C6" s="15" t="s">
        <v>35</v>
      </c>
      <c r="D6" s="15" t="s">
        <v>36</v>
      </c>
      <c r="E6" s="15" t="s">
        <v>35</v>
      </c>
      <c r="F6" s="15" t="s">
        <v>36</v>
      </c>
      <c r="G6" s="15" t="s">
        <v>35</v>
      </c>
      <c r="H6" s="15" t="s">
        <v>36</v>
      </c>
      <c r="I6" s="15" t="s">
        <v>35</v>
      </c>
      <c r="J6" s="15" t="s">
        <v>36</v>
      </c>
      <c r="K6" s="15" t="s">
        <v>35</v>
      </c>
      <c r="L6" s="15" t="s">
        <v>36</v>
      </c>
      <c r="M6" s="15" t="s">
        <v>35</v>
      </c>
      <c r="N6" s="15" t="s">
        <v>36</v>
      </c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4.25" customHeight="1" x14ac:dyDescent="0.2">
      <c r="A7" s="24"/>
      <c r="B7" s="26" t="s">
        <v>6</v>
      </c>
      <c r="C7" s="27">
        <v>13218</v>
      </c>
      <c r="D7" s="28">
        <v>8.5991201808040159E-3</v>
      </c>
      <c r="E7" s="29">
        <v>7630</v>
      </c>
      <c r="F7" s="28">
        <v>5.4660428357228468E-3</v>
      </c>
      <c r="G7" s="29">
        <v>11367</v>
      </c>
      <c r="H7" s="28">
        <v>8.1598928381452565E-3</v>
      </c>
      <c r="I7" s="29">
        <v>7812</v>
      </c>
      <c r="J7" s="28">
        <v>6.7942250826230647E-3</v>
      </c>
      <c r="K7" s="27">
        <v>5564</v>
      </c>
      <c r="L7" s="28">
        <f>K7/$K$32</f>
        <v>2.030471672292674E-2</v>
      </c>
      <c r="M7" s="27">
        <v>2705</v>
      </c>
      <c r="N7" s="28">
        <f>M7/$M$32</f>
        <v>4.5890314514063137E-3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4.25" customHeight="1" x14ac:dyDescent="0.2">
      <c r="A8" s="24"/>
      <c r="B8" s="26" t="s">
        <v>7</v>
      </c>
      <c r="C8" s="27">
        <v>133356</v>
      </c>
      <c r="D8" s="28">
        <v>8.6756261978461216E-2</v>
      </c>
      <c r="E8" s="29">
        <v>95848</v>
      </c>
      <c r="F8" s="28">
        <v>6.8664387119051554E-2</v>
      </c>
      <c r="G8" s="29">
        <v>98091</v>
      </c>
      <c r="H8" s="28">
        <v>7.0415417294493382E-2</v>
      </c>
      <c r="I8" s="29">
        <v>86895</v>
      </c>
      <c r="J8" s="28">
        <v>7.5574012871803792E-2</v>
      </c>
      <c r="K8" s="27">
        <v>5342</v>
      </c>
      <c r="L8" s="28">
        <f t="shared" ref="L8:L31" si="0">K8/$K$32</f>
        <v>1.9494571663169417E-2</v>
      </c>
      <c r="M8" s="27">
        <v>19247</v>
      </c>
      <c r="N8" s="28">
        <f t="shared" ref="N8:N32" si="1">M8/$M$32</f>
        <v>3.2652528038897344E-2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4.25" customHeight="1" x14ac:dyDescent="0.2">
      <c r="A9" s="24"/>
      <c r="B9" s="26" t="s">
        <v>8</v>
      </c>
      <c r="C9" s="27">
        <v>60326</v>
      </c>
      <c r="D9" s="28">
        <v>3.9245765170765855E-2</v>
      </c>
      <c r="E9" s="29">
        <v>60548</v>
      </c>
      <c r="F9" s="28">
        <v>4.337587963530104E-2</v>
      </c>
      <c r="G9" s="29">
        <v>55415.000000000022</v>
      </c>
      <c r="H9" s="28">
        <v>3.9780105711781429E-2</v>
      </c>
      <c r="I9" s="29">
        <v>38502</v>
      </c>
      <c r="J9" s="28">
        <v>3.3485823621499392E-2</v>
      </c>
      <c r="K9" s="27">
        <v>6563</v>
      </c>
      <c r="L9" s="28">
        <f t="shared" si="0"/>
        <v>2.3950369491834687E-2</v>
      </c>
      <c r="M9" s="27">
        <v>6674</v>
      </c>
      <c r="N9" s="28">
        <f t="shared" si="1"/>
        <v>1.1322438412822823E-2</v>
      </c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4.25" customHeight="1" x14ac:dyDescent="0.2">
      <c r="A10" s="24"/>
      <c r="B10" s="26" t="s">
        <v>9</v>
      </c>
      <c r="C10" s="27">
        <v>67634</v>
      </c>
      <c r="D10" s="28">
        <v>4.4000067658382415E-2</v>
      </c>
      <c r="E10" s="29">
        <v>54544</v>
      </c>
      <c r="F10" s="28">
        <v>3.907468419812149E-2</v>
      </c>
      <c r="G10" s="29">
        <v>45447.999999999993</v>
      </c>
      <c r="H10" s="28">
        <v>3.2625214190905735E-2</v>
      </c>
      <c r="I10" s="29">
        <v>29906</v>
      </c>
      <c r="J10" s="28">
        <v>2.6009740824491215E-2</v>
      </c>
      <c r="K10" s="27">
        <v>24745</v>
      </c>
      <c r="L10" s="28">
        <f t="shared" si="0"/>
        <v>9.0301979746373509E-2</v>
      </c>
      <c r="M10" s="27">
        <v>80706</v>
      </c>
      <c r="N10" s="28">
        <f t="shared" si="1"/>
        <v>0.13691769771430606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4.25" customHeight="1" x14ac:dyDescent="0.2">
      <c r="A11" s="24"/>
      <c r="B11" s="26" t="s">
        <v>10</v>
      </c>
      <c r="C11" s="27">
        <v>17392</v>
      </c>
      <c r="D11" s="28">
        <v>1.1314563336703241E-2</v>
      </c>
      <c r="E11" s="29">
        <v>13338</v>
      </c>
      <c r="F11" s="28">
        <v>9.5551873319621658E-3</v>
      </c>
      <c r="G11" s="29">
        <v>4825.0000000000009</v>
      </c>
      <c r="H11" s="28">
        <v>3.4636652541612445E-3</v>
      </c>
      <c r="I11" s="29">
        <v>6888</v>
      </c>
      <c r="J11" s="28">
        <v>5.990607062097756E-3</v>
      </c>
      <c r="K11" s="27">
        <v>5006</v>
      </c>
      <c r="L11" s="28">
        <f t="shared" si="0"/>
        <v>1.8268406167320499E-2</v>
      </c>
      <c r="M11" s="27">
        <v>5373</v>
      </c>
      <c r="N11" s="28">
        <f t="shared" si="1"/>
        <v>9.1152924171556821E-3</v>
      </c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4.25" customHeight="1" x14ac:dyDescent="0.2">
      <c r="A12" s="24"/>
      <c r="B12" s="26" t="s">
        <v>11</v>
      </c>
      <c r="C12" s="27">
        <v>57725</v>
      </c>
      <c r="D12" s="28">
        <v>3.7553655048941731E-2</v>
      </c>
      <c r="E12" s="29">
        <v>42030</v>
      </c>
      <c r="F12" s="28">
        <v>3.0109800836884828E-2</v>
      </c>
      <c r="G12" s="29">
        <v>44697</v>
      </c>
      <c r="H12" s="28">
        <v>3.2086102769998986E-2</v>
      </c>
      <c r="I12" s="29">
        <v>68109</v>
      </c>
      <c r="J12" s="28">
        <v>5.9235519220734043E-2</v>
      </c>
      <c r="K12" s="27">
        <v>6662</v>
      </c>
      <c r="L12" s="28">
        <f t="shared" si="0"/>
        <v>2.43116503968616E-2</v>
      </c>
      <c r="M12" s="27">
        <v>9327</v>
      </c>
      <c r="N12" s="28">
        <f t="shared" si="1"/>
        <v>1.5823251884386946E-2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4.25" customHeight="1" x14ac:dyDescent="0.2">
      <c r="A13" s="24"/>
      <c r="B13" s="26" t="s">
        <v>12</v>
      </c>
      <c r="C13" s="27">
        <v>195435</v>
      </c>
      <c r="D13" s="28">
        <v>0.1271424612297952</v>
      </c>
      <c r="E13" s="29">
        <v>122326</v>
      </c>
      <c r="F13" s="28">
        <v>8.7632916896806412E-2</v>
      </c>
      <c r="G13" s="29">
        <v>109673.99999999997</v>
      </c>
      <c r="H13" s="28">
        <v>7.8730367478731633E-2</v>
      </c>
      <c r="I13" s="29">
        <v>74026</v>
      </c>
      <c r="J13" s="28">
        <v>6.4381631588102284E-2</v>
      </c>
      <c r="K13" s="27">
        <v>34489</v>
      </c>
      <c r="L13" s="28">
        <f t="shared" si="0"/>
        <v>0.12586077912599217</v>
      </c>
      <c r="M13" s="27">
        <v>52438</v>
      </c>
      <c r="N13" s="28">
        <f t="shared" si="1"/>
        <v>8.8961046672400831E-2</v>
      </c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4.25" customHeight="1" x14ac:dyDescent="0.2">
      <c r="A14" s="24"/>
      <c r="B14" s="26" t="s">
        <v>13</v>
      </c>
      <c r="C14" s="27">
        <v>30831</v>
      </c>
      <c r="D14" s="28">
        <v>2.0057457580145908E-2</v>
      </c>
      <c r="E14" s="29">
        <v>23478</v>
      </c>
      <c r="F14" s="28">
        <v>1.6819364835793053E-2</v>
      </c>
      <c r="G14" s="29">
        <v>22567</v>
      </c>
      <c r="H14" s="28">
        <v>1.6199903376301925E-2</v>
      </c>
      <c r="I14" s="29">
        <v>26301</v>
      </c>
      <c r="J14" s="28">
        <v>2.2874412941381109E-2</v>
      </c>
      <c r="K14" s="27">
        <v>1505</v>
      </c>
      <c r="L14" s="28">
        <f t="shared" si="0"/>
        <v>5.4921996168232822E-3</v>
      </c>
      <c r="M14" s="27">
        <v>7008</v>
      </c>
      <c r="N14" s="28">
        <f t="shared" si="1"/>
        <v>1.1889069283347669E-2</v>
      </c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4.25" customHeight="1" x14ac:dyDescent="0.2">
      <c r="A15" s="24"/>
      <c r="B15" s="26" t="s">
        <v>14</v>
      </c>
      <c r="C15" s="27">
        <v>11724</v>
      </c>
      <c r="D15" s="28">
        <v>7.6271814949119597E-3</v>
      </c>
      <c r="E15" s="29">
        <v>10579</v>
      </c>
      <c r="F15" s="28">
        <v>7.5786719736712967E-3</v>
      </c>
      <c r="G15" s="29">
        <v>5446</v>
      </c>
      <c r="H15" s="28">
        <v>3.9094551241786804E-3</v>
      </c>
      <c r="I15" s="29">
        <v>3378</v>
      </c>
      <c r="J15" s="28">
        <v>2.9379022438684988E-3</v>
      </c>
      <c r="K15" s="27">
        <v>2912</v>
      </c>
      <c r="L15" s="28">
        <f t="shared" si="0"/>
        <v>1.062676763069063E-2</v>
      </c>
      <c r="M15" s="27">
        <v>2659</v>
      </c>
      <c r="N15" s="28">
        <f t="shared" si="1"/>
        <v>4.5109924692382205E-3</v>
      </c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4.25" customHeight="1" x14ac:dyDescent="0.2">
      <c r="A16" s="24"/>
      <c r="B16" s="26" t="s">
        <v>15</v>
      </c>
      <c r="C16" s="27">
        <v>14299</v>
      </c>
      <c r="D16" s="28">
        <v>9.3023770211315346E-3</v>
      </c>
      <c r="E16" s="29">
        <v>6007</v>
      </c>
      <c r="F16" s="28">
        <v>4.3033446021215121E-3</v>
      </c>
      <c r="G16" s="29">
        <v>6351.9999999999991</v>
      </c>
      <c r="H16" s="28">
        <v>4.5598345480688538E-3</v>
      </c>
      <c r="I16" s="29">
        <v>6864</v>
      </c>
      <c r="J16" s="28">
        <v>5.9697338667594364E-3</v>
      </c>
      <c r="K16" s="27">
        <v>1376</v>
      </c>
      <c r="L16" s="28">
        <f t="shared" si="0"/>
        <v>5.0214396496670016E-3</v>
      </c>
      <c r="M16" s="27">
        <v>11563</v>
      </c>
      <c r="N16" s="28">
        <f t="shared" si="1"/>
        <v>1.9616625017601183E-2</v>
      </c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4.25" customHeight="1" x14ac:dyDescent="0.2">
      <c r="A17" s="24"/>
      <c r="B17" s="26" t="s">
        <v>16</v>
      </c>
      <c r="C17" s="27">
        <v>46025</v>
      </c>
      <c r="D17" s="28">
        <v>2.9942087026895509E-2</v>
      </c>
      <c r="E17" s="29">
        <v>30490</v>
      </c>
      <c r="F17" s="28">
        <v>2.184267969347177E-2</v>
      </c>
      <c r="G17" s="29">
        <v>62672.000000000015</v>
      </c>
      <c r="H17" s="28">
        <v>4.4989601825656686E-2</v>
      </c>
      <c r="I17" s="29">
        <v>60998</v>
      </c>
      <c r="J17" s="28">
        <v>5.30509653852844E-2</v>
      </c>
      <c r="K17" s="27">
        <v>4450</v>
      </c>
      <c r="L17" s="28">
        <f t="shared" si="0"/>
        <v>1.6239394215856219E-2</v>
      </c>
      <c r="M17" s="27">
        <v>9017</v>
      </c>
      <c r="N17" s="28">
        <f t="shared" si="1"/>
        <v>1.5297337004558494E-2</v>
      </c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4.25" customHeight="1" x14ac:dyDescent="0.2">
      <c r="A18" s="24"/>
      <c r="B18" s="26" t="s">
        <v>17</v>
      </c>
      <c r="C18" s="27">
        <v>103464</v>
      </c>
      <c r="D18" s="28">
        <v>6.7309681524187218E-2</v>
      </c>
      <c r="E18" s="29">
        <v>87715</v>
      </c>
      <c r="F18" s="28">
        <v>6.2838000961393123E-2</v>
      </c>
      <c r="G18" s="29">
        <v>80085.000000000015</v>
      </c>
      <c r="H18" s="28">
        <v>5.748966463823902E-2</v>
      </c>
      <c r="I18" s="29">
        <v>45425</v>
      </c>
      <c r="J18" s="28">
        <v>3.95068707601322E-2</v>
      </c>
      <c r="K18" s="27">
        <v>7418</v>
      </c>
      <c r="L18" s="28">
        <f t="shared" si="0"/>
        <v>2.7070522762521667E-2</v>
      </c>
      <c r="M18" s="27">
        <v>64981</v>
      </c>
      <c r="N18" s="28">
        <f t="shared" si="1"/>
        <v>0.11024024131010486</v>
      </c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4.25" customHeight="1" x14ac:dyDescent="0.2">
      <c r="A19" s="24"/>
      <c r="B19" s="26" t="s">
        <v>18</v>
      </c>
      <c r="C19" s="27">
        <v>35592</v>
      </c>
      <c r="D19" s="28">
        <v>2.3154780259886255E-2</v>
      </c>
      <c r="E19" s="29">
        <v>14283</v>
      </c>
      <c r="F19" s="28">
        <v>1.0232174288680134E-2</v>
      </c>
      <c r="G19" s="29">
        <v>16832.999999999996</v>
      </c>
      <c r="H19" s="28">
        <v>1.2083705123999214E-2</v>
      </c>
      <c r="I19" s="29">
        <v>19561</v>
      </c>
      <c r="J19" s="28">
        <v>1.7012523917202992E-2</v>
      </c>
      <c r="K19" s="27">
        <v>2002</v>
      </c>
      <c r="L19" s="28">
        <f t="shared" si="0"/>
        <v>7.3059027460998082E-3</v>
      </c>
      <c r="M19" s="27">
        <v>6364</v>
      </c>
      <c r="N19" s="28">
        <f t="shared" si="1"/>
        <v>1.0796523532994373E-2</v>
      </c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4.25" customHeight="1" x14ac:dyDescent="0.2">
      <c r="A20" s="24"/>
      <c r="B20" s="26" t="s">
        <v>19</v>
      </c>
      <c r="C20" s="27">
        <v>341181</v>
      </c>
      <c r="D20" s="28">
        <v>0.22195917857519254</v>
      </c>
      <c r="E20" s="29">
        <v>371539</v>
      </c>
      <c r="F20" s="28">
        <v>0.26616619779051515</v>
      </c>
      <c r="G20" s="29">
        <v>388280.99999999994</v>
      </c>
      <c r="H20" s="28">
        <v>0.27873065462196511</v>
      </c>
      <c r="I20" s="29">
        <v>429997</v>
      </c>
      <c r="J20" s="28">
        <v>0.37397547399547748</v>
      </c>
      <c r="K20" s="27">
        <f>42601+19655</f>
        <v>62256</v>
      </c>
      <c r="L20" s="28">
        <f t="shared" si="0"/>
        <v>0.22719094973086398</v>
      </c>
      <c r="M20" s="27">
        <f>153501+16665</f>
        <v>170166</v>
      </c>
      <c r="N20" s="28">
        <f t="shared" si="1"/>
        <v>0.28868655303512264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4.25" customHeight="1" x14ac:dyDescent="0.2">
      <c r="A21" s="24"/>
      <c r="B21" s="26" t="s">
        <v>20</v>
      </c>
      <c r="C21" s="27">
        <v>26928</v>
      </c>
      <c r="D21" s="28">
        <v>1.7518316555355615E-2</v>
      </c>
      <c r="E21" s="29">
        <v>13985</v>
      </c>
      <c r="F21" s="28">
        <v>1.0018690571111927E-2</v>
      </c>
      <c r="G21" s="29">
        <v>55609</v>
      </c>
      <c r="H21" s="28">
        <v>3.9919370180031631E-2</v>
      </c>
      <c r="I21" s="29">
        <v>10639</v>
      </c>
      <c r="J21" s="28">
        <v>9.2529135501826405E-3</v>
      </c>
      <c r="K21" s="27">
        <v>4345</v>
      </c>
      <c r="L21" s="28">
        <f t="shared" si="0"/>
        <v>1.5856217498403432E-2</v>
      </c>
      <c r="M21" s="27">
        <v>4521</v>
      </c>
      <c r="N21" s="28">
        <f t="shared" si="1"/>
        <v>7.6698747474336203E-3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4.25" customHeight="1" x14ac:dyDescent="0.2">
      <c r="A22" s="24"/>
      <c r="B22" s="26" t="s">
        <v>21</v>
      </c>
      <c r="C22" s="27">
        <v>2451</v>
      </c>
      <c r="D22" s="28">
        <v>1.594525916413273E-3</v>
      </c>
      <c r="E22" s="29">
        <v>2012</v>
      </c>
      <c r="F22" s="28">
        <v>1.4413732877423811E-3</v>
      </c>
      <c r="G22" s="29">
        <v>910</v>
      </c>
      <c r="H22" s="28">
        <v>6.5325085622522936E-4</v>
      </c>
      <c r="I22" s="29">
        <v>2270</v>
      </c>
      <c r="J22" s="28">
        <v>1.9742563924160725E-3</v>
      </c>
      <c r="K22" s="27">
        <v>311</v>
      </c>
      <c r="L22" s="28">
        <f t="shared" si="0"/>
        <v>1.1349329440744457E-3</v>
      </c>
      <c r="M22" s="27">
        <v>267</v>
      </c>
      <c r="N22" s="28">
        <f t="shared" si="1"/>
        <v>4.529653964974069E-4</v>
      </c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4.25" customHeight="1" x14ac:dyDescent="0.2">
      <c r="A23" s="24"/>
      <c r="B23" s="26" t="s">
        <v>22</v>
      </c>
      <c r="C23" s="27">
        <v>3721</v>
      </c>
      <c r="D23" s="28">
        <v>2.4207388555584613E-3</v>
      </c>
      <c r="E23" s="29">
        <v>3043</v>
      </c>
      <c r="F23" s="28">
        <v>2.1799696394632531E-3</v>
      </c>
      <c r="G23" s="29">
        <v>972</v>
      </c>
      <c r="H23" s="28">
        <v>6.9775805741859672E-4</v>
      </c>
      <c r="I23" s="29">
        <v>1250</v>
      </c>
      <c r="J23" s="28">
        <v>1.0871455905374849E-3</v>
      </c>
      <c r="K23" s="27">
        <v>372</v>
      </c>
      <c r="L23" s="28">
        <f t="shared" si="0"/>
        <v>1.3575403704041602E-3</v>
      </c>
      <c r="M23" s="27">
        <v>1054</v>
      </c>
      <c r="N23" s="28">
        <f t="shared" si="1"/>
        <v>1.7881105914167299E-3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4.25" customHeight="1" x14ac:dyDescent="0.2">
      <c r="A24" s="24"/>
      <c r="B24" s="26" t="s">
        <v>23</v>
      </c>
      <c r="C24" s="27">
        <v>26497</v>
      </c>
      <c r="D24" s="28">
        <v>1.7237924605141775E-2</v>
      </c>
      <c r="E24" s="29">
        <v>20184</v>
      </c>
      <c r="F24" s="28">
        <v>1.4459581729518995E-2</v>
      </c>
      <c r="G24" s="29">
        <v>12354</v>
      </c>
      <c r="H24" s="28">
        <v>8.8684187668203115E-3</v>
      </c>
      <c r="I24" s="29">
        <v>9956</v>
      </c>
      <c r="J24" s="28">
        <v>8.6588971995129587E-3</v>
      </c>
      <c r="K24" s="27">
        <v>8404</v>
      </c>
      <c r="L24" s="28">
        <f t="shared" si="0"/>
        <v>3.0668734604506889E-2</v>
      </c>
      <c r="M24" s="27">
        <v>13210</v>
      </c>
      <c r="N24" s="28">
        <f t="shared" si="1"/>
        <v>2.2410759879141366E-2</v>
      </c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4.25" customHeight="1" x14ac:dyDescent="0.2">
      <c r="A25" s="24"/>
      <c r="B25" s="26" t="s">
        <v>24</v>
      </c>
      <c r="C25" s="27">
        <v>210029</v>
      </c>
      <c r="D25" s="28">
        <v>0.1366367538549014</v>
      </c>
      <c r="E25" s="29">
        <v>288418</v>
      </c>
      <c r="F25" s="28">
        <v>0.20661928474357955</v>
      </c>
      <c r="G25" s="29">
        <v>270826.00000000006</v>
      </c>
      <c r="H25" s="28">
        <v>0.19441463339346596</v>
      </c>
      <c r="I25" s="29">
        <v>86021</v>
      </c>
      <c r="J25" s="28">
        <v>7.4813880674899982E-2</v>
      </c>
      <c r="K25" s="27">
        <v>13449</v>
      </c>
      <c r="L25" s="28">
        <f t="shared" si="0"/>
        <v>4.9079463552595563E-2</v>
      </c>
      <c r="M25" s="27">
        <v>35364</v>
      </c>
      <c r="N25" s="28">
        <f t="shared" si="1"/>
        <v>5.9995012291139689E-2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4.25" customHeight="1" x14ac:dyDescent="0.2">
      <c r="A26" s="24"/>
      <c r="B26" s="26" t="s">
        <v>25</v>
      </c>
      <c r="C26" s="27">
        <v>17962</v>
      </c>
      <c r="D26" s="28">
        <v>1.1685383317264467E-2</v>
      </c>
      <c r="E26" s="29">
        <v>13636</v>
      </c>
      <c r="F26" s="28">
        <v>9.7686710495303725E-3</v>
      </c>
      <c r="G26" s="29">
        <v>18712</v>
      </c>
      <c r="H26" s="28">
        <v>1.343256046339175E-2</v>
      </c>
      <c r="I26" s="29">
        <v>26519</v>
      </c>
      <c r="J26" s="28">
        <v>2.3064011132370846E-2</v>
      </c>
      <c r="K26" s="27">
        <v>8957</v>
      </c>
      <c r="L26" s="28">
        <f t="shared" si="0"/>
        <v>3.2686798649758236E-2</v>
      </c>
      <c r="M26" s="27">
        <v>26278</v>
      </c>
      <c r="N26" s="28">
        <f t="shared" si="1"/>
        <v>4.458061681332906E-2</v>
      </c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4.25" customHeight="1" x14ac:dyDescent="0.2">
      <c r="A27" s="24"/>
      <c r="B27" s="26" t="s">
        <v>27</v>
      </c>
      <c r="C27" s="27">
        <v>63012</v>
      </c>
      <c r="D27" s="28">
        <v>4.0993173008989456E-2</v>
      </c>
      <c r="E27" s="29">
        <v>50204</v>
      </c>
      <c r="F27" s="28">
        <v>3.5965558915416751E-2</v>
      </c>
      <c r="G27" s="29">
        <v>62671</v>
      </c>
      <c r="H27" s="28">
        <v>4.4988883967572918E-2</v>
      </c>
      <c r="I27" s="29">
        <v>77773</v>
      </c>
      <c r="J27" s="28">
        <v>6.7640459210297446E-2</v>
      </c>
      <c r="K27" s="27">
        <v>54676</v>
      </c>
      <c r="L27" s="28">
        <f t="shared" si="0"/>
        <v>0.19952924003284372</v>
      </c>
      <c r="M27" s="27">
        <v>51259</v>
      </c>
      <c r="N27" s="28">
        <f t="shared" si="1"/>
        <v>8.6960873629440369E-2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4.25" customHeight="1" x14ac:dyDescent="0.2">
      <c r="A28" s="24"/>
      <c r="B28" s="26" t="s">
        <v>29</v>
      </c>
      <c r="C28" s="27">
        <v>24015</v>
      </c>
      <c r="D28" s="28">
        <v>1.5623231286276929E-2</v>
      </c>
      <c r="E28" s="29">
        <v>13843</v>
      </c>
      <c r="F28" s="28">
        <v>9.9169634305257357E-3</v>
      </c>
      <c r="G28" s="29">
        <v>11008</v>
      </c>
      <c r="H28" s="28">
        <v>7.9021817860739831E-3</v>
      </c>
      <c r="I28" s="29">
        <v>19761</v>
      </c>
      <c r="J28" s="28">
        <v>1.718646721168899E-2</v>
      </c>
      <c r="K28" s="27">
        <v>3876</v>
      </c>
      <c r="L28" s="28">
        <f t="shared" si="0"/>
        <v>1.4144694827114314E-2</v>
      </c>
      <c r="M28" s="27">
        <v>5563</v>
      </c>
      <c r="N28" s="28">
        <f t="shared" si="1"/>
        <v>9.4376273435021526E-3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4.25" customHeight="1" x14ac:dyDescent="0.2">
      <c r="A29" s="24"/>
      <c r="B29" s="26" t="s">
        <v>30</v>
      </c>
      <c r="C29" s="27">
        <v>661</v>
      </c>
      <c r="D29" s="28">
        <v>4.3002106517714135E-4</v>
      </c>
      <c r="E29" s="29">
        <v>9540</v>
      </c>
      <c r="F29" s="28">
        <v>6.8343445154385261E-3</v>
      </c>
      <c r="G29" s="29">
        <v>0</v>
      </c>
      <c r="H29" s="28">
        <v>0</v>
      </c>
      <c r="I29" s="29">
        <v>50</v>
      </c>
      <c r="J29" s="28">
        <v>4.3485823621499392E-5</v>
      </c>
      <c r="K29" s="27">
        <v>0</v>
      </c>
      <c r="L29" s="28">
        <f t="shared" si="0"/>
        <v>0</v>
      </c>
      <c r="M29" s="27">
        <v>174</v>
      </c>
      <c r="N29" s="28">
        <f t="shared" si="1"/>
        <v>2.9519093254887192E-4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4.25" customHeight="1" x14ac:dyDescent="0.2">
      <c r="A30" s="24"/>
      <c r="B30" s="26" t="s">
        <v>31</v>
      </c>
      <c r="C30" s="27">
        <v>1386</v>
      </c>
      <c r="D30" s="28">
        <v>9.0167805799624501E-4</v>
      </c>
      <c r="E30" s="29">
        <v>3786</v>
      </c>
      <c r="F30" s="28">
        <v>2.7122461567557926E-3</v>
      </c>
      <c r="G30" s="29">
        <v>1504</v>
      </c>
      <c r="H30" s="28">
        <v>1.0796585579810386E-3</v>
      </c>
      <c r="I30" s="29">
        <v>1534</v>
      </c>
      <c r="J30" s="28">
        <v>1.3341450687076014E-3</v>
      </c>
      <c r="K30" s="27">
        <v>2519</v>
      </c>
      <c r="L30" s="28">
        <f t="shared" si="0"/>
        <v>9.1925919167959134E-3</v>
      </c>
      <c r="M30" s="27">
        <v>935</v>
      </c>
      <c r="N30" s="28">
        <f t="shared" si="1"/>
        <v>1.5862271375470991E-3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4.25" customHeight="1" x14ac:dyDescent="0.2">
      <c r="A31" s="24"/>
      <c r="B31" s="26" t="s">
        <v>32</v>
      </c>
      <c r="C31" s="27">
        <v>32270</v>
      </c>
      <c r="D31" s="28">
        <v>2.0993615390720654E-2</v>
      </c>
      <c r="E31" s="29">
        <v>36885</v>
      </c>
      <c r="F31" s="28">
        <v>2.6423982961420341E-2</v>
      </c>
      <c r="G31" s="29">
        <v>6714</v>
      </c>
      <c r="H31" s="28">
        <v>4.8196991743914182E-3</v>
      </c>
      <c r="I31" s="29">
        <v>9365</v>
      </c>
      <c r="J31" s="28">
        <v>8.1448947643068363E-3</v>
      </c>
      <c r="K31" s="27">
        <v>6826</v>
      </c>
      <c r="L31" s="28">
        <f t="shared" si="0"/>
        <v>2.4910135936502143E-2</v>
      </c>
      <c r="M31" s="27">
        <v>2596</v>
      </c>
      <c r="N31" s="28">
        <f t="shared" si="1"/>
        <v>4.404112993660181E-3</v>
      </c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4.25" customHeight="1" x14ac:dyDescent="0.2">
      <c r="A32" s="24"/>
      <c r="B32" s="26" t="s">
        <v>37</v>
      </c>
      <c r="C32" s="27">
        <v>1537134</v>
      </c>
      <c r="D32" s="28">
        <v>0.99999999999999989</v>
      </c>
      <c r="E32" s="27">
        <v>1395891</v>
      </c>
      <c r="F32" s="28">
        <v>1</v>
      </c>
      <c r="G32" s="27">
        <v>1393033</v>
      </c>
      <c r="H32" s="28">
        <v>1</v>
      </c>
      <c r="I32" s="27">
        <f t="shared" ref="I32:J32" si="2">SUM(I7:I31)</f>
        <v>1149800</v>
      </c>
      <c r="J32" s="30">
        <f t="shared" si="2"/>
        <v>1</v>
      </c>
      <c r="K32" s="27">
        <f>+SUM(K7:K31)</f>
        <v>274025</v>
      </c>
      <c r="L32" s="28">
        <f>K32/$K$32</f>
        <v>1</v>
      </c>
      <c r="M32" s="27">
        <f>+SUM(M7:M31)</f>
        <v>589449</v>
      </c>
      <c r="N32" s="28">
        <f t="shared" si="1"/>
        <v>1</v>
      </c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4.25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4.25" customHeight="1" x14ac:dyDescent="0.2">
      <c r="A34" s="24"/>
      <c r="B34" s="31" t="s">
        <v>3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6.5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4.25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4.2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4.2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4.2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4.25" customHeight="1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4.2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4.2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4.2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4.2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4.2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4.2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4.2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4.2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4.2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4.2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4.2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4.2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4.2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4.2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4.2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4.2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4.2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4.2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4.2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4.25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4.25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4.25" customHeight="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4.2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4.25" customHeight="1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4.25" customHeight="1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4.25" customHeight="1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4.25" customHeight="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4.25" customHeight="1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4.25" customHeight="1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4.25" customHeight="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4.25" customHeight="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4.25" customHeight="1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4.25" customHeight="1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4.25" customHeight="1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4.25" customHeight="1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4.25" customHeight="1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4.25" customHeight="1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4.25" customHeight="1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4.25" customHeight="1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4.25" customHeight="1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4.25" customHeight="1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4.25" customHeight="1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4.25" customHeight="1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4.25" customHeight="1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4.25" customHeight="1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4.25" customHeight="1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4.25" customHeight="1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4.25" customHeight="1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4.25" customHeight="1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4.25" customHeight="1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4.25" customHeight="1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4.25" customHeight="1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4.25" customHeight="1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4.25" customHeight="1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4.25" customHeight="1" x14ac:dyDescent="0.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4.25" customHeight="1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4.25" customHeight="1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4.25" customHeight="1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4.25" customHeight="1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4.25" customHeight="1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4.25" customHeight="1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4.25" customHeight="1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4.25" customHeight="1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4.25" customHeight="1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4.25" customHeight="1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4.25" customHeight="1" x14ac:dyDescent="0.2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4.25" customHeight="1" x14ac:dyDescent="0.2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4.25" customHeight="1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4.25" customHeight="1" x14ac:dyDescent="0.2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4.25" customHeight="1" x14ac:dyDescent="0.2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4.25" customHeight="1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4.25" customHeight="1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4.25" customHeight="1" x14ac:dyDescent="0.2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4.25" customHeight="1" x14ac:dyDescent="0.2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4.25" customHeight="1" x14ac:dyDescent="0.2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4.25" customHeight="1" x14ac:dyDescent="0.2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4.25" customHeight="1" x14ac:dyDescent="0.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4.25" customHeight="1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4.25" customHeight="1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4.25" customHeight="1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4.25" customHeight="1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4.25" customHeight="1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4.25" customHeight="1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4.25" customHeight="1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4.25" customHeight="1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4.25" customHeight="1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4.25" customHeight="1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4.25" customHeight="1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4.25" customHeight="1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4.25" customHeight="1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4.25" customHeight="1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4.25" customHeight="1" x14ac:dyDescent="0.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4.25" customHeight="1" x14ac:dyDescent="0.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4.25" customHeight="1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4.25" customHeight="1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4.25" customHeight="1" x14ac:dyDescent="0.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4.25" customHeight="1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4.25" customHeight="1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4.25" customHeight="1" x14ac:dyDescent="0.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4.25" customHeight="1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4.25" customHeight="1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4.25" customHeight="1" x14ac:dyDescent="0.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4.25" customHeight="1" x14ac:dyDescent="0.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4.25" customHeight="1" x14ac:dyDescent="0.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4.25" customHeight="1" x14ac:dyDescent="0.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4.25" customHeight="1" x14ac:dyDescent="0.2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4.25" customHeight="1" x14ac:dyDescent="0.2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4.25" customHeight="1" x14ac:dyDescent="0.2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4.25" customHeight="1" x14ac:dyDescent="0.2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4.25" customHeight="1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4.25" customHeight="1" x14ac:dyDescent="0.2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4.25" customHeight="1" x14ac:dyDescent="0.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4.25" customHeight="1" x14ac:dyDescent="0.2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4.25" customHeight="1" x14ac:dyDescent="0.2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4.25" customHeight="1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4.25" customHeight="1" x14ac:dyDescent="0.2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4.25" customHeight="1" x14ac:dyDescent="0.2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4.25" customHeight="1" x14ac:dyDescent="0.2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4.25" customHeight="1" x14ac:dyDescent="0.2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4.25" customHeight="1" x14ac:dyDescent="0.2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4.25" customHeight="1" x14ac:dyDescent="0.2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4.25" customHeight="1" x14ac:dyDescent="0.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4.25" customHeight="1" x14ac:dyDescent="0.2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4.25" customHeight="1" x14ac:dyDescent="0.2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4.25" customHeight="1" x14ac:dyDescent="0.2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4.25" customHeight="1" x14ac:dyDescent="0.2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4.25" customHeight="1" x14ac:dyDescent="0.2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4.25" customHeight="1" x14ac:dyDescent="0.2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4.25" customHeight="1" x14ac:dyDescent="0.2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4.25" customHeight="1" x14ac:dyDescent="0.2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4.25" customHeight="1" x14ac:dyDescent="0.2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4.25" customHeight="1" x14ac:dyDescent="0.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4.25" customHeight="1" x14ac:dyDescent="0.2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4.25" customHeight="1" x14ac:dyDescent="0.2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4.25" customHeight="1" x14ac:dyDescent="0.2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4.25" customHeight="1" x14ac:dyDescent="0.2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4.25" customHeight="1" x14ac:dyDescent="0.2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4.25" customHeight="1" x14ac:dyDescent="0.2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4.25" customHeight="1" x14ac:dyDescent="0.2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4.25" customHeight="1" x14ac:dyDescent="0.2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4.25" customHeight="1" x14ac:dyDescent="0.2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4.25" customHeight="1" x14ac:dyDescent="0.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4.25" customHeight="1" x14ac:dyDescent="0.2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4.25" customHeight="1" x14ac:dyDescent="0.2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4.25" customHeight="1" x14ac:dyDescent="0.2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4.25" customHeight="1" x14ac:dyDescent="0.2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4.25" customHeight="1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4.25" customHeight="1" x14ac:dyDescent="0.2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4.25" customHeight="1" x14ac:dyDescent="0.2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4.25" customHeight="1" x14ac:dyDescent="0.2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4.25" customHeight="1" x14ac:dyDescent="0.2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4.25" customHeight="1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4.25" customHeight="1" x14ac:dyDescent="0.2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4.25" customHeight="1" x14ac:dyDescent="0.2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4.25" customHeight="1" x14ac:dyDescent="0.2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4.25" customHeight="1" x14ac:dyDescent="0.2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4.25" customHeight="1" x14ac:dyDescent="0.2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4.25" customHeight="1" x14ac:dyDescent="0.2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4.25" customHeight="1" x14ac:dyDescent="0.2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4.25" customHeight="1" x14ac:dyDescent="0.2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4.25" customHeight="1" x14ac:dyDescent="0.2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4.25" customHeight="1" x14ac:dyDescent="0.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4.25" customHeight="1" x14ac:dyDescent="0.2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4.25" customHeight="1" x14ac:dyDescent="0.2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4.25" customHeight="1" x14ac:dyDescent="0.2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4.25" customHeight="1" x14ac:dyDescent="0.2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4.25" customHeight="1" x14ac:dyDescent="0.2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4.25" customHeight="1" x14ac:dyDescent="0.2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4.25" customHeight="1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4.25" customHeight="1" x14ac:dyDescent="0.2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4.25" customHeight="1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4.25" customHeight="1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4.25" customHeight="1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4.25" customHeight="1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4.25" customHeight="1" x14ac:dyDescent="0.2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4.25" customHeight="1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4.25" customHeight="1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4.25" customHeight="1" x14ac:dyDescent="0.2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4.25" customHeight="1" x14ac:dyDescent="0.2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4.25" customHeight="1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4.25" customHeight="1" x14ac:dyDescent="0.2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4.25" customHeight="1" x14ac:dyDescent="0.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4.25" customHeight="1" x14ac:dyDescent="0.2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4.25" customHeight="1" x14ac:dyDescent="0.2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4.25" customHeight="1" x14ac:dyDescent="0.2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4.25" customHeight="1" x14ac:dyDescent="0.2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4.25" customHeight="1" x14ac:dyDescent="0.2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4.25" customHeight="1" x14ac:dyDescent="0.2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4.25" customHeight="1" x14ac:dyDescent="0.2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4.25" customHeight="1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4.25" customHeight="1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4.25" customHeight="1" x14ac:dyDescent="0.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4.25" customHeight="1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4.25" customHeight="1" x14ac:dyDescent="0.2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4.25" customHeight="1" x14ac:dyDescent="0.2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4.25" customHeight="1" x14ac:dyDescent="0.2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4.25" customHeight="1" x14ac:dyDescent="0.2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4.25" customHeight="1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4.25" customHeight="1" x14ac:dyDescent="0.2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4.25" customHeight="1" x14ac:dyDescent="0.2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4.25" customHeight="1" x14ac:dyDescent="0.2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4.25" customHeight="1" x14ac:dyDescent="0.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4.25" customHeight="1" x14ac:dyDescent="0.2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4.25" customHeight="1" x14ac:dyDescent="0.2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4.25" customHeight="1" x14ac:dyDescent="0.2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4.25" customHeight="1" x14ac:dyDescent="0.2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4.25" customHeight="1" x14ac:dyDescent="0.2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4.25" customHeight="1" x14ac:dyDescent="0.2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4.25" customHeight="1" x14ac:dyDescent="0.2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4.25" customHeight="1" x14ac:dyDescent="0.2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4.25" customHeight="1" x14ac:dyDescent="0.2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4.25" customHeight="1" x14ac:dyDescent="0.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4.25" customHeight="1" x14ac:dyDescent="0.2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4.25" customHeight="1" x14ac:dyDescent="0.2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4.25" customHeight="1" x14ac:dyDescent="0.2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4.25" customHeight="1" x14ac:dyDescent="0.2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4.25" customHeight="1" x14ac:dyDescent="0.2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4.25" customHeight="1" x14ac:dyDescent="0.2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4.25" customHeight="1" x14ac:dyDescent="0.2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4.25" customHeight="1" x14ac:dyDescent="0.2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4.25" customHeight="1" x14ac:dyDescent="0.2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4.25" customHeight="1" x14ac:dyDescent="0.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4.25" customHeight="1" x14ac:dyDescent="0.2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4.25" customHeight="1" x14ac:dyDescent="0.2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4.25" customHeight="1" x14ac:dyDescent="0.2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4.25" customHeight="1" x14ac:dyDescent="0.2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4.25" customHeight="1" x14ac:dyDescent="0.2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4.25" customHeight="1" x14ac:dyDescent="0.2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4.25" customHeight="1" x14ac:dyDescent="0.2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4.25" customHeight="1" x14ac:dyDescent="0.2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4.25" customHeight="1" x14ac:dyDescent="0.2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4.25" customHeight="1" x14ac:dyDescent="0.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4.25" customHeight="1" x14ac:dyDescent="0.2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4.25" customHeight="1" x14ac:dyDescent="0.2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4.25" customHeight="1" x14ac:dyDescent="0.2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4.25" customHeight="1" x14ac:dyDescent="0.2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4.25" customHeight="1" x14ac:dyDescent="0.2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4.25" customHeight="1" x14ac:dyDescent="0.2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4.25" customHeight="1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4.25" customHeight="1" x14ac:dyDescent="0.2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4.25" customHeight="1" x14ac:dyDescent="0.2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4.25" customHeight="1" x14ac:dyDescent="0.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4.25" customHeight="1" x14ac:dyDescent="0.2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4.25" customHeight="1" x14ac:dyDescent="0.2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4.25" customHeight="1" x14ac:dyDescent="0.2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4.25" customHeight="1" x14ac:dyDescent="0.2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4.25" customHeight="1" x14ac:dyDescent="0.2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4.25" customHeight="1" x14ac:dyDescent="0.2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4.25" customHeight="1" x14ac:dyDescent="0.2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4.25" customHeight="1" x14ac:dyDescent="0.2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4.25" customHeight="1" x14ac:dyDescent="0.2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4.25" customHeight="1" x14ac:dyDescent="0.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4.25" customHeight="1" x14ac:dyDescent="0.2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4.25" customHeight="1" x14ac:dyDescent="0.2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4.25" customHeight="1" x14ac:dyDescent="0.2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4.25" customHeight="1" x14ac:dyDescent="0.2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4.25" customHeight="1" x14ac:dyDescent="0.2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4.25" customHeight="1" x14ac:dyDescent="0.2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4.25" customHeight="1" x14ac:dyDescent="0.2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4.25" customHeight="1" x14ac:dyDescent="0.2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4.25" customHeight="1" x14ac:dyDescent="0.2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4.25" customHeight="1" x14ac:dyDescent="0.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4.25" customHeight="1" x14ac:dyDescent="0.2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4.25" customHeight="1" x14ac:dyDescent="0.2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4.25" customHeight="1" x14ac:dyDescent="0.2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4.25" customHeight="1" x14ac:dyDescent="0.2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4.25" customHeight="1" x14ac:dyDescent="0.2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4.25" customHeight="1" x14ac:dyDescent="0.2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4.25" customHeight="1" x14ac:dyDescent="0.2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4.25" customHeight="1" x14ac:dyDescent="0.2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4.25" customHeight="1" x14ac:dyDescent="0.2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4.25" customHeight="1" x14ac:dyDescent="0.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4.25" customHeight="1" x14ac:dyDescent="0.2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4.25" customHeight="1" x14ac:dyDescent="0.2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4.25" customHeight="1" x14ac:dyDescent="0.2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4.25" customHeight="1" x14ac:dyDescent="0.2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4.25" customHeight="1" x14ac:dyDescent="0.2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4.25" customHeight="1" x14ac:dyDescent="0.2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4.25" customHeight="1" x14ac:dyDescent="0.2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4.25" customHeight="1" x14ac:dyDescent="0.2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4.25" customHeight="1" x14ac:dyDescent="0.2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4.25" customHeight="1" x14ac:dyDescent="0.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4.25" customHeight="1" x14ac:dyDescent="0.2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4.25" customHeight="1" x14ac:dyDescent="0.2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4.25" customHeight="1" x14ac:dyDescent="0.2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4.25" customHeight="1" x14ac:dyDescent="0.2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4.25" customHeight="1" x14ac:dyDescent="0.2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4.25" customHeight="1" x14ac:dyDescent="0.2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4.25" customHeight="1" x14ac:dyDescent="0.2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4.25" customHeight="1" x14ac:dyDescent="0.2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4.25" customHeight="1" x14ac:dyDescent="0.2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4.25" customHeight="1" x14ac:dyDescent="0.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4.25" customHeight="1" x14ac:dyDescent="0.2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4.25" customHeight="1" x14ac:dyDescent="0.2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4.25" customHeight="1" x14ac:dyDescent="0.2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4.25" customHeight="1" x14ac:dyDescent="0.2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4.25" customHeight="1" x14ac:dyDescent="0.2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4.25" customHeight="1" x14ac:dyDescent="0.2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4.25" customHeight="1" x14ac:dyDescent="0.2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4.25" customHeight="1" x14ac:dyDescent="0.2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4.25" customHeight="1" x14ac:dyDescent="0.2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4.25" customHeight="1" x14ac:dyDescent="0.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4.25" customHeight="1" x14ac:dyDescent="0.2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4.25" customHeight="1" x14ac:dyDescent="0.2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4.25" customHeight="1" x14ac:dyDescent="0.2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4.25" customHeight="1" x14ac:dyDescent="0.2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4.25" customHeight="1" x14ac:dyDescent="0.2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4.25" customHeight="1" x14ac:dyDescent="0.2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4.25" customHeight="1" x14ac:dyDescent="0.2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4.25" customHeight="1" x14ac:dyDescent="0.2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4.25" customHeight="1" x14ac:dyDescent="0.2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4.25" customHeight="1" x14ac:dyDescent="0.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4.25" customHeight="1" x14ac:dyDescent="0.2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4.25" customHeight="1" x14ac:dyDescent="0.2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4.25" customHeight="1" x14ac:dyDescent="0.2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4.25" customHeight="1" x14ac:dyDescent="0.2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4.25" customHeight="1" x14ac:dyDescent="0.2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4.25" customHeight="1" x14ac:dyDescent="0.2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4.25" customHeight="1" x14ac:dyDescent="0.2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4.25" customHeight="1" x14ac:dyDescent="0.2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4.25" customHeight="1" x14ac:dyDescent="0.2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4.25" customHeight="1" x14ac:dyDescent="0.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4.25" customHeight="1" x14ac:dyDescent="0.2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4.25" customHeight="1" x14ac:dyDescent="0.2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4.25" customHeight="1" x14ac:dyDescent="0.2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4.25" customHeight="1" x14ac:dyDescent="0.2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4.25" customHeight="1" x14ac:dyDescent="0.2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4.25" customHeight="1" x14ac:dyDescent="0.2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4.25" customHeight="1" x14ac:dyDescent="0.2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4.25" customHeight="1" x14ac:dyDescent="0.2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4.25" customHeight="1" x14ac:dyDescent="0.2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4.25" customHeight="1" x14ac:dyDescent="0.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4.25" customHeight="1" x14ac:dyDescent="0.2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4.25" customHeight="1" x14ac:dyDescent="0.2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4.25" customHeight="1" x14ac:dyDescent="0.2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4.25" customHeight="1" x14ac:dyDescent="0.2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4.25" customHeight="1" x14ac:dyDescent="0.2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4.25" customHeight="1" x14ac:dyDescent="0.2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4.25" customHeight="1" x14ac:dyDescent="0.2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4.25" customHeight="1" x14ac:dyDescent="0.2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4.25" customHeight="1" x14ac:dyDescent="0.2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4.25" customHeight="1" x14ac:dyDescent="0.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4.25" customHeight="1" x14ac:dyDescent="0.2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4.25" customHeight="1" x14ac:dyDescent="0.2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4.25" customHeight="1" x14ac:dyDescent="0.2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4.25" customHeight="1" x14ac:dyDescent="0.2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4.25" customHeight="1" x14ac:dyDescent="0.2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4.25" customHeight="1" x14ac:dyDescent="0.2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4.25" customHeight="1" x14ac:dyDescent="0.2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4.25" customHeight="1" x14ac:dyDescent="0.2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4.25" customHeight="1" x14ac:dyDescent="0.2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4.25" customHeight="1" x14ac:dyDescent="0.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4.25" customHeight="1" x14ac:dyDescent="0.2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4.25" customHeight="1" x14ac:dyDescent="0.2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4.25" customHeight="1" x14ac:dyDescent="0.2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4.25" customHeight="1" x14ac:dyDescent="0.2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4.25" customHeight="1" x14ac:dyDescent="0.2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4.25" customHeight="1" x14ac:dyDescent="0.2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4.25" customHeight="1" x14ac:dyDescent="0.2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4.25" customHeight="1" x14ac:dyDescent="0.2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4.25" customHeight="1" x14ac:dyDescent="0.2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4.25" customHeight="1" x14ac:dyDescent="0.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4.25" customHeight="1" x14ac:dyDescent="0.2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4.25" customHeight="1" x14ac:dyDescent="0.2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4.25" customHeight="1" x14ac:dyDescent="0.2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4.25" customHeight="1" x14ac:dyDescent="0.2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4.25" customHeight="1" x14ac:dyDescent="0.2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4.25" customHeight="1" x14ac:dyDescent="0.2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4.25" customHeight="1" x14ac:dyDescent="0.2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4.25" customHeight="1" x14ac:dyDescent="0.2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4.25" customHeight="1" x14ac:dyDescent="0.2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4.25" customHeight="1" x14ac:dyDescent="0.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4.25" customHeight="1" x14ac:dyDescent="0.2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4.25" customHeight="1" x14ac:dyDescent="0.2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4.25" customHeight="1" x14ac:dyDescent="0.2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4.25" customHeight="1" x14ac:dyDescent="0.2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4.25" customHeight="1" x14ac:dyDescent="0.2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4.25" customHeight="1" x14ac:dyDescent="0.2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4.25" customHeight="1" x14ac:dyDescent="0.2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4.25" customHeight="1" x14ac:dyDescent="0.2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4.25" customHeight="1" x14ac:dyDescent="0.2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4.25" customHeight="1" x14ac:dyDescent="0.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4.25" customHeight="1" x14ac:dyDescent="0.2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4.25" customHeight="1" x14ac:dyDescent="0.2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4.25" customHeight="1" x14ac:dyDescent="0.2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4.25" customHeight="1" x14ac:dyDescent="0.2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4.25" customHeight="1" x14ac:dyDescent="0.2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4.25" customHeight="1" x14ac:dyDescent="0.2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4.25" customHeight="1" x14ac:dyDescent="0.2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4.25" customHeight="1" x14ac:dyDescent="0.2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4.25" customHeight="1" x14ac:dyDescent="0.2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4.25" customHeight="1" x14ac:dyDescent="0.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4.25" customHeight="1" x14ac:dyDescent="0.2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4.25" customHeight="1" x14ac:dyDescent="0.2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4.25" customHeight="1" x14ac:dyDescent="0.2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4.25" customHeight="1" x14ac:dyDescent="0.2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4.25" customHeight="1" x14ac:dyDescent="0.2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4.25" customHeight="1" x14ac:dyDescent="0.2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4.25" customHeight="1" x14ac:dyDescent="0.2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4.25" customHeight="1" x14ac:dyDescent="0.2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4.25" customHeight="1" x14ac:dyDescent="0.2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4.25" customHeight="1" x14ac:dyDescent="0.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4.25" customHeight="1" x14ac:dyDescent="0.2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4.25" customHeight="1" x14ac:dyDescent="0.2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4.25" customHeight="1" x14ac:dyDescent="0.2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4.25" customHeight="1" x14ac:dyDescent="0.2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4.25" customHeight="1" x14ac:dyDescent="0.2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4.25" customHeight="1" x14ac:dyDescent="0.2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4.25" customHeight="1" x14ac:dyDescent="0.2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4.25" customHeight="1" x14ac:dyDescent="0.2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4.25" customHeight="1" x14ac:dyDescent="0.2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4.25" customHeight="1" x14ac:dyDescent="0.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4.25" customHeight="1" x14ac:dyDescent="0.2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4.25" customHeight="1" x14ac:dyDescent="0.2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4.25" customHeight="1" x14ac:dyDescent="0.2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4.25" customHeight="1" x14ac:dyDescent="0.2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4.25" customHeight="1" x14ac:dyDescent="0.2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4.25" customHeight="1" x14ac:dyDescent="0.2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4.25" customHeight="1" x14ac:dyDescent="0.2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4.25" customHeight="1" x14ac:dyDescent="0.2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4.25" customHeight="1" x14ac:dyDescent="0.2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4.25" customHeight="1" x14ac:dyDescent="0.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4.25" customHeight="1" x14ac:dyDescent="0.2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4.25" customHeight="1" x14ac:dyDescent="0.2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4.25" customHeight="1" x14ac:dyDescent="0.2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4.25" customHeight="1" x14ac:dyDescent="0.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4.25" customHeight="1" x14ac:dyDescent="0.2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4.25" customHeight="1" x14ac:dyDescent="0.2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4.25" customHeight="1" x14ac:dyDescent="0.2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4.25" customHeight="1" x14ac:dyDescent="0.2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4.25" customHeight="1" x14ac:dyDescent="0.2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4.25" customHeight="1" x14ac:dyDescent="0.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4.25" customHeight="1" x14ac:dyDescent="0.2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4.25" customHeight="1" x14ac:dyDescent="0.2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4.25" customHeight="1" x14ac:dyDescent="0.2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4.25" customHeight="1" x14ac:dyDescent="0.2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4.25" customHeight="1" x14ac:dyDescent="0.2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4.25" customHeight="1" x14ac:dyDescent="0.2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4.25" customHeight="1" x14ac:dyDescent="0.2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4.25" customHeight="1" x14ac:dyDescent="0.2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4.25" customHeight="1" x14ac:dyDescent="0.2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4.25" customHeight="1" x14ac:dyDescent="0.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4.25" customHeight="1" x14ac:dyDescent="0.2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4.25" customHeight="1" x14ac:dyDescent="0.2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4.25" customHeight="1" x14ac:dyDescent="0.2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4.25" customHeight="1" x14ac:dyDescent="0.2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4.25" customHeight="1" x14ac:dyDescent="0.2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4.25" customHeight="1" x14ac:dyDescent="0.2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4.25" customHeight="1" x14ac:dyDescent="0.2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4.25" customHeight="1" x14ac:dyDescent="0.2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4.25" customHeight="1" x14ac:dyDescent="0.2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4.25" customHeight="1" x14ac:dyDescent="0.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4.25" customHeight="1" x14ac:dyDescent="0.2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4.25" customHeight="1" x14ac:dyDescent="0.2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4.25" customHeight="1" x14ac:dyDescent="0.2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4.25" customHeight="1" x14ac:dyDescent="0.2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4.25" customHeight="1" x14ac:dyDescent="0.2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4.25" customHeight="1" x14ac:dyDescent="0.2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4.25" customHeight="1" x14ac:dyDescent="0.2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4.25" customHeight="1" x14ac:dyDescent="0.2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4.25" customHeight="1" x14ac:dyDescent="0.2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4.25" customHeight="1" x14ac:dyDescent="0.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4.25" customHeight="1" x14ac:dyDescent="0.2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4.25" customHeight="1" x14ac:dyDescent="0.2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4.25" customHeight="1" x14ac:dyDescent="0.2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4.25" customHeight="1" x14ac:dyDescent="0.2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4.25" customHeight="1" x14ac:dyDescent="0.2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4.25" customHeight="1" x14ac:dyDescent="0.2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4.25" customHeight="1" x14ac:dyDescent="0.2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4.25" customHeight="1" x14ac:dyDescent="0.2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4.25" customHeight="1" x14ac:dyDescent="0.2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4.25" customHeight="1" x14ac:dyDescent="0.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4.25" customHeight="1" x14ac:dyDescent="0.2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4.25" customHeight="1" x14ac:dyDescent="0.2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4.25" customHeight="1" x14ac:dyDescent="0.2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4.25" customHeight="1" x14ac:dyDescent="0.2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4.25" customHeight="1" x14ac:dyDescent="0.2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4.25" customHeight="1" x14ac:dyDescent="0.2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4.25" customHeight="1" x14ac:dyDescent="0.2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4.25" customHeight="1" x14ac:dyDescent="0.2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4.25" customHeight="1" x14ac:dyDescent="0.2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4.25" customHeight="1" x14ac:dyDescent="0.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4.25" customHeight="1" x14ac:dyDescent="0.2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4.25" customHeight="1" x14ac:dyDescent="0.2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4.25" customHeight="1" x14ac:dyDescent="0.2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4.25" customHeight="1" x14ac:dyDescent="0.2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4.25" customHeight="1" x14ac:dyDescent="0.2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4.25" customHeight="1" x14ac:dyDescent="0.2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4.25" customHeight="1" x14ac:dyDescent="0.2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4.25" customHeight="1" x14ac:dyDescent="0.2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4.25" customHeight="1" x14ac:dyDescent="0.2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4.25" customHeight="1" x14ac:dyDescent="0.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4.25" customHeight="1" x14ac:dyDescent="0.2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4.25" customHeight="1" x14ac:dyDescent="0.2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4.25" customHeight="1" x14ac:dyDescent="0.2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4.25" customHeight="1" x14ac:dyDescent="0.2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4.25" customHeight="1" x14ac:dyDescent="0.2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4.25" customHeight="1" x14ac:dyDescent="0.2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4.25" customHeight="1" x14ac:dyDescent="0.2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4.25" customHeight="1" x14ac:dyDescent="0.2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4.25" customHeight="1" x14ac:dyDescent="0.2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4.25" customHeight="1" x14ac:dyDescent="0.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4.25" customHeight="1" x14ac:dyDescent="0.2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4.25" customHeight="1" x14ac:dyDescent="0.2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4.25" customHeight="1" x14ac:dyDescent="0.2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4.25" customHeight="1" x14ac:dyDescent="0.2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4.25" customHeight="1" x14ac:dyDescent="0.2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4.25" customHeight="1" x14ac:dyDescent="0.2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4.25" customHeight="1" x14ac:dyDescent="0.2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4.25" customHeight="1" x14ac:dyDescent="0.2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4.25" customHeight="1" x14ac:dyDescent="0.2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4.25" customHeight="1" x14ac:dyDescent="0.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4.25" customHeight="1" x14ac:dyDescent="0.2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4.25" customHeight="1" x14ac:dyDescent="0.2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4.25" customHeight="1" x14ac:dyDescent="0.2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4.25" customHeight="1" x14ac:dyDescent="0.2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4.25" customHeight="1" x14ac:dyDescent="0.2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4.25" customHeight="1" x14ac:dyDescent="0.2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4.25" customHeight="1" x14ac:dyDescent="0.2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4.25" customHeight="1" x14ac:dyDescent="0.2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4.25" customHeight="1" x14ac:dyDescent="0.2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4.25" customHeight="1" x14ac:dyDescent="0.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4.25" customHeight="1" x14ac:dyDescent="0.2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4.25" customHeight="1" x14ac:dyDescent="0.2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4.25" customHeight="1" x14ac:dyDescent="0.2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4.25" customHeight="1" x14ac:dyDescent="0.2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4.25" customHeight="1" x14ac:dyDescent="0.2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4.25" customHeight="1" x14ac:dyDescent="0.2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4.25" customHeight="1" x14ac:dyDescent="0.2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4.25" customHeight="1" x14ac:dyDescent="0.2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4.25" customHeight="1" x14ac:dyDescent="0.2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4.25" customHeight="1" x14ac:dyDescent="0.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4.25" customHeight="1" x14ac:dyDescent="0.2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4.25" customHeight="1" x14ac:dyDescent="0.2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4.25" customHeight="1" x14ac:dyDescent="0.2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4.25" customHeight="1" x14ac:dyDescent="0.2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4.25" customHeight="1" x14ac:dyDescent="0.2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4.25" customHeight="1" x14ac:dyDescent="0.2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4.25" customHeight="1" x14ac:dyDescent="0.2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4.25" customHeight="1" x14ac:dyDescent="0.2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4.25" customHeight="1" x14ac:dyDescent="0.2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4.25" customHeight="1" x14ac:dyDescent="0.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4.25" customHeight="1" x14ac:dyDescent="0.2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4.25" customHeight="1" x14ac:dyDescent="0.2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4.25" customHeight="1" x14ac:dyDescent="0.2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4.25" customHeight="1" x14ac:dyDescent="0.2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4.25" customHeight="1" x14ac:dyDescent="0.2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4.25" customHeight="1" x14ac:dyDescent="0.2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4.25" customHeight="1" x14ac:dyDescent="0.2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4.25" customHeight="1" x14ac:dyDescent="0.2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4.25" customHeight="1" x14ac:dyDescent="0.2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4.25" customHeight="1" x14ac:dyDescent="0.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4.25" customHeight="1" x14ac:dyDescent="0.2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4.25" customHeight="1" x14ac:dyDescent="0.2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4.25" customHeight="1" x14ac:dyDescent="0.2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4.25" customHeight="1" x14ac:dyDescent="0.2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4.25" customHeight="1" x14ac:dyDescent="0.2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4.25" customHeight="1" x14ac:dyDescent="0.2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4.25" customHeight="1" x14ac:dyDescent="0.2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4.25" customHeight="1" x14ac:dyDescent="0.2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4.25" customHeight="1" x14ac:dyDescent="0.2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4.25" customHeight="1" x14ac:dyDescent="0.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4.25" customHeight="1" x14ac:dyDescent="0.2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4.25" customHeight="1" x14ac:dyDescent="0.2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4.25" customHeight="1" x14ac:dyDescent="0.2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4.25" customHeight="1" x14ac:dyDescent="0.2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4.25" customHeight="1" x14ac:dyDescent="0.2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4.25" customHeight="1" x14ac:dyDescent="0.2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4.25" customHeight="1" x14ac:dyDescent="0.2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4.25" customHeight="1" x14ac:dyDescent="0.2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4.25" customHeight="1" x14ac:dyDescent="0.2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4.25" customHeight="1" x14ac:dyDescent="0.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4.25" customHeight="1" x14ac:dyDescent="0.2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4.25" customHeight="1" x14ac:dyDescent="0.2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4.25" customHeight="1" x14ac:dyDescent="0.2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4.25" customHeight="1" x14ac:dyDescent="0.2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4.25" customHeight="1" x14ac:dyDescent="0.2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4.25" customHeight="1" x14ac:dyDescent="0.2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4.25" customHeight="1" x14ac:dyDescent="0.2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4.25" customHeight="1" x14ac:dyDescent="0.2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4.25" customHeight="1" x14ac:dyDescent="0.2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4.25" customHeight="1" x14ac:dyDescent="0.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4.25" customHeight="1" x14ac:dyDescent="0.2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4.25" customHeight="1" x14ac:dyDescent="0.2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4.25" customHeight="1" x14ac:dyDescent="0.2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4.25" customHeight="1" x14ac:dyDescent="0.2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4.25" customHeight="1" x14ac:dyDescent="0.2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4.25" customHeight="1" x14ac:dyDescent="0.2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4.25" customHeight="1" x14ac:dyDescent="0.2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4.25" customHeight="1" x14ac:dyDescent="0.2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4.25" customHeight="1" x14ac:dyDescent="0.2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4.25" customHeight="1" x14ac:dyDescent="0.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4.25" customHeight="1" x14ac:dyDescent="0.2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4.25" customHeight="1" x14ac:dyDescent="0.2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4.25" customHeight="1" x14ac:dyDescent="0.2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4.25" customHeight="1" x14ac:dyDescent="0.2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4.25" customHeight="1" x14ac:dyDescent="0.2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4.25" customHeight="1" x14ac:dyDescent="0.2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4.25" customHeight="1" x14ac:dyDescent="0.2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4.25" customHeight="1" x14ac:dyDescent="0.2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4.25" customHeight="1" x14ac:dyDescent="0.2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4.25" customHeight="1" x14ac:dyDescent="0.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4.25" customHeight="1" x14ac:dyDescent="0.2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4.25" customHeight="1" x14ac:dyDescent="0.2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4.25" customHeight="1" x14ac:dyDescent="0.2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4.25" customHeight="1" x14ac:dyDescent="0.2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4.25" customHeight="1" x14ac:dyDescent="0.2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4.25" customHeight="1" x14ac:dyDescent="0.2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4.25" customHeight="1" x14ac:dyDescent="0.2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4.25" customHeight="1" x14ac:dyDescent="0.2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4.25" customHeight="1" x14ac:dyDescent="0.2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4.25" customHeight="1" x14ac:dyDescent="0.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4.25" customHeight="1" x14ac:dyDescent="0.2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4.25" customHeight="1" x14ac:dyDescent="0.2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4.25" customHeight="1" x14ac:dyDescent="0.2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4.25" customHeight="1" x14ac:dyDescent="0.2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4.25" customHeight="1" x14ac:dyDescent="0.2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4.25" customHeight="1" x14ac:dyDescent="0.2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4.25" customHeight="1" x14ac:dyDescent="0.2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4.25" customHeight="1" x14ac:dyDescent="0.2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4.25" customHeight="1" x14ac:dyDescent="0.2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4.25" customHeight="1" x14ac:dyDescent="0.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4.25" customHeight="1" x14ac:dyDescent="0.2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4.25" customHeight="1" x14ac:dyDescent="0.2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4.25" customHeight="1" x14ac:dyDescent="0.2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4.25" customHeight="1" x14ac:dyDescent="0.2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4.25" customHeight="1" x14ac:dyDescent="0.2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4.25" customHeight="1" x14ac:dyDescent="0.2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4.25" customHeight="1" x14ac:dyDescent="0.2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4.25" customHeight="1" x14ac:dyDescent="0.2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4.25" customHeight="1" x14ac:dyDescent="0.2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4.25" customHeight="1" x14ac:dyDescent="0.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4.25" customHeight="1" x14ac:dyDescent="0.2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4.25" customHeight="1" x14ac:dyDescent="0.2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4.25" customHeight="1" x14ac:dyDescent="0.2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4.25" customHeight="1" x14ac:dyDescent="0.2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4.25" customHeight="1" x14ac:dyDescent="0.2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4.25" customHeight="1" x14ac:dyDescent="0.2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4.25" customHeight="1" x14ac:dyDescent="0.2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4.25" customHeight="1" x14ac:dyDescent="0.2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4.25" customHeight="1" x14ac:dyDescent="0.2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4.25" customHeight="1" x14ac:dyDescent="0.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4.25" customHeight="1" x14ac:dyDescent="0.2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4.25" customHeight="1" x14ac:dyDescent="0.2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4.25" customHeight="1" x14ac:dyDescent="0.2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4.25" customHeight="1" x14ac:dyDescent="0.2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4.25" customHeight="1" x14ac:dyDescent="0.2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4.25" customHeight="1" x14ac:dyDescent="0.2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4.25" customHeight="1" x14ac:dyDescent="0.2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4.25" customHeight="1" x14ac:dyDescent="0.2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4.25" customHeight="1" x14ac:dyDescent="0.2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4.25" customHeight="1" x14ac:dyDescent="0.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4.25" customHeight="1" x14ac:dyDescent="0.2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4.25" customHeight="1" x14ac:dyDescent="0.2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4.25" customHeight="1" x14ac:dyDescent="0.2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4.25" customHeight="1" x14ac:dyDescent="0.2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4.25" customHeight="1" x14ac:dyDescent="0.2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4.25" customHeight="1" x14ac:dyDescent="0.2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4.25" customHeight="1" x14ac:dyDescent="0.2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4.25" customHeight="1" x14ac:dyDescent="0.2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4.25" customHeight="1" x14ac:dyDescent="0.2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4.25" customHeight="1" x14ac:dyDescent="0.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4.25" customHeight="1" x14ac:dyDescent="0.2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4.25" customHeight="1" x14ac:dyDescent="0.2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4.25" customHeight="1" x14ac:dyDescent="0.2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4.25" customHeight="1" x14ac:dyDescent="0.2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4.25" customHeight="1" x14ac:dyDescent="0.2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4.25" customHeight="1" x14ac:dyDescent="0.2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4.25" customHeight="1" x14ac:dyDescent="0.2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4.25" customHeight="1" x14ac:dyDescent="0.2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4.25" customHeight="1" x14ac:dyDescent="0.2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4.25" customHeight="1" x14ac:dyDescent="0.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4.25" customHeight="1" x14ac:dyDescent="0.2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4.25" customHeight="1" x14ac:dyDescent="0.2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4.25" customHeight="1" x14ac:dyDescent="0.2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4.25" customHeight="1" x14ac:dyDescent="0.2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4.25" customHeight="1" x14ac:dyDescent="0.2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4.25" customHeight="1" x14ac:dyDescent="0.2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4.25" customHeight="1" x14ac:dyDescent="0.2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4.25" customHeight="1" x14ac:dyDescent="0.2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4.25" customHeight="1" x14ac:dyDescent="0.2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4.25" customHeight="1" x14ac:dyDescent="0.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4.25" customHeight="1" x14ac:dyDescent="0.2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4.25" customHeight="1" x14ac:dyDescent="0.2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4.25" customHeight="1" x14ac:dyDescent="0.2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4.25" customHeight="1" x14ac:dyDescent="0.2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4.25" customHeight="1" x14ac:dyDescent="0.2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4.25" customHeight="1" x14ac:dyDescent="0.2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4.25" customHeight="1" x14ac:dyDescent="0.2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4.25" customHeight="1" x14ac:dyDescent="0.2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4.25" customHeight="1" x14ac:dyDescent="0.2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4.25" customHeight="1" x14ac:dyDescent="0.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4.25" customHeight="1" x14ac:dyDescent="0.2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4.25" customHeight="1" x14ac:dyDescent="0.2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4.25" customHeight="1" x14ac:dyDescent="0.2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4.25" customHeight="1" x14ac:dyDescent="0.2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4.25" customHeight="1" x14ac:dyDescent="0.2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4.25" customHeight="1" x14ac:dyDescent="0.2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4.25" customHeight="1" x14ac:dyDescent="0.2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4.25" customHeight="1" x14ac:dyDescent="0.2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4.25" customHeight="1" x14ac:dyDescent="0.2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4.25" customHeight="1" x14ac:dyDescent="0.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4.25" customHeight="1" x14ac:dyDescent="0.2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4.25" customHeight="1" x14ac:dyDescent="0.2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4.25" customHeight="1" x14ac:dyDescent="0.2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4.25" customHeight="1" x14ac:dyDescent="0.2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4.25" customHeight="1" x14ac:dyDescent="0.2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4.25" customHeight="1" x14ac:dyDescent="0.2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4.25" customHeight="1" x14ac:dyDescent="0.2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4.25" customHeight="1" x14ac:dyDescent="0.2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4.25" customHeight="1" x14ac:dyDescent="0.2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4.25" customHeight="1" x14ac:dyDescent="0.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4.25" customHeight="1" x14ac:dyDescent="0.2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4.25" customHeight="1" x14ac:dyDescent="0.2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4.25" customHeight="1" x14ac:dyDescent="0.2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4.25" customHeight="1" x14ac:dyDescent="0.2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4.25" customHeight="1" x14ac:dyDescent="0.2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4.25" customHeight="1" x14ac:dyDescent="0.2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4.25" customHeight="1" x14ac:dyDescent="0.2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4.25" customHeight="1" x14ac:dyDescent="0.2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4.25" customHeight="1" x14ac:dyDescent="0.2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4.25" customHeight="1" x14ac:dyDescent="0.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4.25" customHeight="1" x14ac:dyDescent="0.2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4.25" customHeight="1" x14ac:dyDescent="0.2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4.25" customHeight="1" x14ac:dyDescent="0.2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4.25" customHeight="1" x14ac:dyDescent="0.2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4.25" customHeight="1" x14ac:dyDescent="0.2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4.25" customHeight="1" x14ac:dyDescent="0.2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4.25" customHeight="1" x14ac:dyDescent="0.2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4.25" customHeight="1" x14ac:dyDescent="0.2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4.25" customHeight="1" x14ac:dyDescent="0.2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4.25" customHeight="1" x14ac:dyDescent="0.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4.25" customHeight="1" x14ac:dyDescent="0.2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4.25" customHeight="1" x14ac:dyDescent="0.2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4.25" customHeight="1" x14ac:dyDescent="0.2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4.25" customHeight="1" x14ac:dyDescent="0.2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4.25" customHeight="1" x14ac:dyDescent="0.2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4.25" customHeight="1" x14ac:dyDescent="0.2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4.25" customHeight="1" x14ac:dyDescent="0.2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4.25" customHeight="1" x14ac:dyDescent="0.2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4.25" customHeight="1" x14ac:dyDescent="0.2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4.25" customHeight="1" x14ac:dyDescent="0.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4.25" customHeight="1" x14ac:dyDescent="0.2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4.25" customHeight="1" x14ac:dyDescent="0.2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4.25" customHeight="1" x14ac:dyDescent="0.2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4.25" customHeight="1" x14ac:dyDescent="0.2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4.25" customHeight="1" x14ac:dyDescent="0.2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4.25" customHeight="1" x14ac:dyDescent="0.2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4.25" customHeight="1" x14ac:dyDescent="0.2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4.25" customHeight="1" x14ac:dyDescent="0.2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4.25" customHeight="1" x14ac:dyDescent="0.2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4.25" customHeight="1" x14ac:dyDescent="0.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4.25" customHeight="1" x14ac:dyDescent="0.2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4.25" customHeight="1" x14ac:dyDescent="0.2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4.25" customHeight="1" x14ac:dyDescent="0.2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4.25" customHeight="1" x14ac:dyDescent="0.2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4.25" customHeight="1" x14ac:dyDescent="0.2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4.25" customHeight="1" x14ac:dyDescent="0.2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4.25" customHeight="1" x14ac:dyDescent="0.2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4.25" customHeight="1" x14ac:dyDescent="0.2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4.25" customHeight="1" x14ac:dyDescent="0.2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4.25" customHeight="1" x14ac:dyDescent="0.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4.25" customHeight="1" x14ac:dyDescent="0.2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4.25" customHeight="1" x14ac:dyDescent="0.2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4.25" customHeight="1" x14ac:dyDescent="0.2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4.25" customHeight="1" x14ac:dyDescent="0.2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4.25" customHeight="1" x14ac:dyDescent="0.2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4.25" customHeight="1" x14ac:dyDescent="0.2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4.25" customHeight="1" x14ac:dyDescent="0.2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4.25" customHeight="1" x14ac:dyDescent="0.2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4.25" customHeight="1" x14ac:dyDescent="0.2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4.25" customHeight="1" x14ac:dyDescent="0.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4.25" customHeight="1" x14ac:dyDescent="0.2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4.25" customHeight="1" x14ac:dyDescent="0.2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4.25" customHeight="1" x14ac:dyDescent="0.2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4.25" customHeight="1" x14ac:dyDescent="0.2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4.25" customHeight="1" x14ac:dyDescent="0.2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4.25" customHeight="1" x14ac:dyDescent="0.2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4.25" customHeight="1" x14ac:dyDescent="0.2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4.25" customHeight="1" x14ac:dyDescent="0.2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4.25" customHeight="1" x14ac:dyDescent="0.2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4.25" customHeight="1" x14ac:dyDescent="0.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4.25" customHeight="1" x14ac:dyDescent="0.2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4.25" customHeight="1" x14ac:dyDescent="0.2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4.25" customHeight="1" x14ac:dyDescent="0.2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4.25" customHeight="1" x14ac:dyDescent="0.2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4.25" customHeight="1" x14ac:dyDescent="0.2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4.25" customHeight="1" x14ac:dyDescent="0.2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4.25" customHeight="1" x14ac:dyDescent="0.2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4.25" customHeight="1" x14ac:dyDescent="0.2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4.25" customHeight="1" x14ac:dyDescent="0.2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4.25" customHeight="1" x14ac:dyDescent="0.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4.25" customHeight="1" x14ac:dyDescent="0.2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4.25" customHeight="1" x14ac:dyDescent="0.2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4.25" customHeight="1" x14ac:dyDescent="0.2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4.25" customHeight="1" x14ac:dyDescent="0.2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4.25" customHeight="1" x14ac:dyDescent="0.2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4.25" customHeight="1" x14ac:dyDescent="0.2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4.25" customHeight="1" x14ac:dyDescent="0.2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4.25" customHeight="1" x14ac:dyDescent="0.2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4.25" customHeight="1" x14ac:dyDescent="0.2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4.25" customHeight="1" x14ac:dyDescent="0.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4.25" customHeight="1" x14ac:dyDescent="0.2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4.25" customHeight="1" x14ac:dyDescent="0.2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4.25" customHeight="1" x14ac:dyDescent="0.2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4.25" customHeight="1" x14ac:dyDescent="0.2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4.25" customHeight="1" x14ac:dyDescent="0.2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4.25" customHeight="1" x14ac:dyDescent="0.2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4.25" customHeight="1" x14ac:dyDescent="0.2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4.25" customHeight="1" x14ac:dyDescent="0.2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4.25" customHeight="1" x14ac:dyDescent="0.2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4.25" customHeight="1" x14ac:dyDescent="0.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4.25" customHeight="1" x14ac:dyDescent="0.2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4.25" customHeight="1" x14ac:dyDescent="0.2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4.25" customHeight="1" x14ac:dyDescent="0.2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4.25" customHeight="1" x14ac:dyDescent="0.2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4.25" customHeight="1" x14ac:dyDescent="0.2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4.25" customHeight="1" x14ac:dyDescent="0.2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4.25" customHeight="1" x14ac:dyDescent="0.2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4.25" customHeight="1" x14ac:dyDescent="0.2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4.25" customHeight="1" x14ac:dyDescent="0.2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4.25" customHeight="1" x14ac:dyDescent="0.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4.25" customHeight="1" x14ac:dyDescent="0.2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4.25" customHeight="1" x14ac:dyDescent="0.2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4.25" customHeight="1" x14ac:dyDescent="0.2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4.25" customHeight="1" x14ac:dyDescent="0.2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4.25" customHeight="1" x14ac:dyDescent="0.2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4.25" customHeight="1" x14ac:dyDescent="0.2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4.25" customHeight="1" x14ac:dyDescent="0.2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4.25" customHeight="1" x14ac:dyDescent="0.2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4.25" customHeight="1" x14ac:dyDescent="0.2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4.25" customHeight="1" x14ac:dyDescent="0.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4.25" customHeight="1" x14ac:dyDescent="0.2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4.25" customHeight="1" x14ac:dyDescent="0.2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4.25" customHeight="1" x14ac:dyDescent="0.2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4.25" customHeight="1" x14ac:dyDescent="0.2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4.25" customHeight="1" x14ac:dyDescent="0.2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4.25" customHeight="1" x14ac:dyDescent="0.2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4.25" customHeight="1" x14ac:dyDescent="0.2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4.25" customHeight="1" x14ac:dyDescent="0.2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4.25" customHeight="1" x14ac:dyDescent="0.2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4.25" customHeight="1" x14ac:dyDescent="0.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4.25" customHeight="1" x14ac:dyDescent="0.2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4.25" customHeight="1" x14ac:dyDescent="0.2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4.25" customHeight="1" x14ac:dyDescent="0.2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4.25" customHeight="1" x14ac:dyDescent="0.2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4.25" customHeight="1" x14ac:dyDescent="0.2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4.25" customHeight="1" x14ac:dyDescent="0.2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4.25" customHeight="1" x14ac:dyDescent="0.2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4.25" customHeight="1" x14ac:dyDescent="0.2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4.25" customHeight="1" x14ac:dyDescent="0.2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4.25" customHeight="1" x14ac:dyDescent="0.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4.25" customHeight="1" x14ac:dyDescent="0.2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4.25" customHeight="1" x14ac:dyDescent="0.2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4.25" customHeight="1" x14ac:dyDescent="0.2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4.25" customHeight="1" x14ac:dyDescent="0.2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4.25" customHeight="1" x14ac:dyDescent="0.2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4.25" customHeight="1" x14ac:dyDescent="0.2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4.25" customHeight="1" x14ac:dyDescent="0.2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4.25" customHeight="1" x14ac:dyDescent="0.2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4.25" customHeight="1" x14ac:dyDescent="0.2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4.25" customHeight="1" x14ac:dyDescent="0.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4.25" customHeight="1" x14ac:dyDescent="0.2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4.25" customHeight="1" x14ac:dyDescent="0.2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4.25" customHeight="1" x14ac:dyDescent="0.2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4.25" customHeight="1" x14ac:dyDescent="0.2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4.25" customHeight="1" x14ac:dyDescent="0.2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4.25" customHeight="1" x14ac:dyDescent="0.2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4.25" customHeight="1" x14ac:dyDescent="0.2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4.25" customHeight="1" x14ac:dyDescent="0.2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4.25" customHeight="1" x14ac:dyDescent="0.2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4.25" customHeight="1" x14ac:dyDescent="0.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4.25" customHeight="1" x14ac:dyDescent="0.2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4.25" customHeight="1" x14ac:dyDescent="0.2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4.25" customHeight="1" x14ac:dyDescent="0.2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4.25" customHeight="1" x14ac:dyDescent="0.2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4.25" customHeight="1" x14ac:dyDescent="0.2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4.25" customHeight="1" x14ac:dyDescent="0.2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4.25" customHeight="1" x14ac:dyDescent="0.2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4.25" customHeight="1" x14ac:dyDescent="0.2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4.25" customHeight="1" x14ac:dyDescent="0.2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4.25" customHeight="1" x14ac:dyDescent="0.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4.25" customHeight="1" x14ac:dyDescent="0.2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4.25" customHeight="1" x14ac:dyDescent="0.2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4.25" customHeight="1" x14ac:dyDescent="0.2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4.25" customHeight="1" x14ac:dyDescent="0.2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4.25" customHeight="1" x14ac:dyDescent="0.2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4.25" customHeight="1" x14ac:dyDescent="0.2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4.25" customHeight="1" x14ac:dyDescent="0.2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4.25" customHeight="1" x14ac:dyDescent="0.2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4.25" customHeight="1" x14ac:dyDescent="0.2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4.25" customHeight="1" x14ac:dyDescent="0.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4.25" customHeight="1" x14ac:dyDescent="0.2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4.25" customHeight="1" x14ac:dyDescent="0.2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4.25" customHeight="1" x14ac:dyDescent="0.2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4.25" customHeight="1" x14ac:dyDescent="0.2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4.25" customHeight="1" x14ac:dyDescent="0.2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4.25" customHeight="1" x14ac:dyDescent="0.2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4.25" customHeight="1" x14ac:dyDescent="0.2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4.25" customHeight="1" x14ac:dyDescent="0.2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4.25" customHeight="1" x14ac:dyDescent="0.2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4.25" customHeight="1" x14ac:dyDescent="0.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4.25" customHeight="1" x14ac:dyDescent="0.2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4.25" customHeight="1" x14ac:dyDescent="0.2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4.25" customHeight="1" x14ac:dyDescent="0.2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4.25" customHeight="1" x14ac:dyDescent="0.2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4.25" customHeight="1" x14ac:dyDescent="0.2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4.25" customHeight="1" x14ac:dyDescent="0.2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4.25" customHeight="1" x14ac:dyDescent="0.2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4.25" customHeight="1" x14ac:dyDescent="0.2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4.25" customHeight="1" x14ac:dyDescent="0.2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4.25" customHeight="1" x14ac:dyDescent="0.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4.25" customHeight="1" x14ac:dyDescent="0.2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4.25" customHeight="1" x14ac:dyDescent="0.2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4.25" customHeight="1" x14ac:dyDescent="0.2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4.25" customHeight="1" x14ac:dyDescent="0.2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4.25" customHeight="1" x14ac:dyDescent="0.2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4.25" customHeight="1" x14ac:dyDescent="0.2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4.25" customHeight="1" x14ac:dyDescent="0.2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4.25" customHeight="1" x14ac:dyDescent="0.2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4.25" customHeight="1" x14ac:dyDescent="0.2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4.25" customHeight="1" x14ac:dyDescent="0.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4.25" customHeight="1" x14ac:dyDescent="0.2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4.25" customHeight="1" x14ac:dyDescent="0.2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4.25" customHeight="1" x14ac:dyDescent="0.2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4.25" customHeight="1" x14ac:dyDescent="0.2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4.25" customHeight="1" x14ac:dyDescent="0.2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4.25" customHeight="1" x14ac:dyDescent="0.2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4.25" customHeight="1" x14ac:dyDescent="0.2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4.25" customHeight="1" x14ac:dyDescent="0.2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4.25" customHeight="1" x14ac:dyDescent="0.2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4.25" customHeight="1" x14ac:dyDescent="0.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4.25" customHeight="1" x14ac:dyDescent="0.2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4.25" customHeight="1" x14ac:dyDescent="0.2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4.25" customHeight="1" x14ac:dyDescent="0.2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4.25" customHeight="1" x14ac:dyDescent="0.2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4.25" customHeight="1" x14ac:dyDescent="0.2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4.25" customHeight="1" x14ac:dyDescent="0.2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4.25" customHeight="1" x14ac:dyDescent="0.2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4.25" customHeight="1" x14ac:dyDescent="0.2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4.25" customHeight="1" x14ac:dyDescent="0.2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4.25" customHeight="1" x14ac:dyDescent="0.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4.25" customHeight="1" x14ac:dyDescent="0.2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4.25" customHeight="1" x14ac:dyDescent="0.2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4.25" customHeight="1" x14ac:dyDescent="0.2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4.25" customHeight="1" x14ac:dyDescent="0.2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4.25" customHeight="1" x14ac:dyDescent="0.2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4.25" customHeight="1" x14ac:dyDescent="0.2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4.25" customHeight="1" x14ac:dyDescent="0.2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4.25" customHeight="1" x14ac:dyDescent="0.2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4.25" customHeight="1" x14ac:dyDescent="0.2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4.25" customHeight="1" x14ac:dyDescent="0.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4.25" customHeight="1" x14ac:dyDescent="0.2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4.25" customHeight="1" x14ac:dyDescent="0.2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4.25" customHeight="1" x14ac:dyDescent="0.2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4.25" customHeight="1" x14ac:dyDescent="0.2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4.25" customHeight="1" x14ac:dyDescent="0.2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4.25" customHeight="1" x14ac:dyDescent="0.2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4.25" customHeight="1" x14ac:dyDescent="0.2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4.25" customHeight="1" x14ac:dyDescent="0.2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8">
    <mergeCell ref="K5:L5"/>
    <mergeCell ref="M5:N5"/>
    <mergeCell ref="B4:B6"/>
    <mergeCell ref="C4:J4"/>
    <mergeCell ref="C5:D5"/>
    <mergeCell ref="E5:F5"/>
    <mergeCell ref="G5:H5"/>
    <mergeCell ref="I5:J5"/>
  </mergeCells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985D-A22D-41A5-B331-1E38C5F80BD9}">
  <dimension ref="B1:D996"/>
  <sheetViews>
    <sheetView showGridLines="0" topLeftCell="A93" workbookViewId="0">
      <selection activeCell="J114" sqref="J114"/>
    </sheetView>
  </sheetViews>
  <sheetFormatPr baseColWidth="10" defaultColWidth="12.625" defaultRowHeight="15" customHeight="1" x14ac:dyDescent="0.2"/>
  <cols>
    <col min="1" max="1" width="2" style="54" customWidth="1"/>
    <col min="2" max="2" width="13.125" style="54" customWidth="1"/>
    <col min="3" max="3" width="16" style="54" customWidth="1"/>
    <col min="4" max="4" width="13.125" style="54" customWidth="1"/>
    <col min="5" max="26" width="10.625" style="54" customWidth="1"/>
    <col min="27" max="16384" width="12.625" style="54"/>
  </cols>
  <sheetData>
    <row r="1" spans="2:4" ht="14.25" customHeight="1" x14ac:dyDescent="0.2"/>
    <row r="2" spans="2:4" ht="14.25" customHeight="1" x14ac:dyDescent="0.25">
      <c r="B2" s="55" t="s">
        <v>38</v>
      </c>
    </row>
    <row r="3" spans="2:4" ht="14.25" customHeight="1" x14ac:dyDescent="0.2"/>
    <row r="4" spans="2:4" ht="14.25" customHeight="1" x14ac:dyDescent="0.2">
      <c r="B4" s="56" t="s">
        <v>0</v>
      </c>
      <c r="C4" s="57" t="s">
        <v>39</v>
      </c>
    </row>
    <row r="5" spans="2:4" ht="14.25" customHeight="1" x14ac:dyDescent="0.2">
      <c r="B5" s="58">
        <v>2018</v>
      </c>
      <c r="C5" s="59">
        <v>82156</v>
      </c>
    </row>
    <row r="6" spans="2:4" ht="14.25" customHeight="1" x14ac:dyDescent="0.2">
      <c r="B6" s="60">
        <v>2019</v>
      </c>
      <c r="C6" s="61">
        <v>99754</v>
      </c>
    </row>
    <row r="7" spans="2:4" ht="14.25" customHeight="1" x14ac:dyDescent="0.2">
      <c r="B7" s="98" t="s">
        <v>3</v>
      </c>
      <c r="C7" s="99"/>
      <c r="D7" s="99"/>
    </row>
    <row r="8" spans="2:4" ht="14.25" customHeight="1" x14ac:dyDescent="0.2"/>
    <row r="9" spans="2:4" ht="14.25" customHeight="1" x14ac:dyDescent="0.2">
      <c r="B9" s="100" t="s">
        <v>33</v>
      </c>
      <c r="C9" s="101"/>
      <c r="D9" s="101"/>
    </row>
    <row r="10" spans="2:4" ht="14.25" customHeight="1" x14ac:dyDescent="0.2">
      <c r="B10" s="101"/>
      <c r="C10" s="101"/>
      <c r="D10" s="101"/>
    </row>
    <row r="11" spans="2:4" ht="14.25" customHeight="1" x14ac:dyDescent="0.2">
      <c r="B11" s="101"/>
      <c r="C11" s="101"/>
      <c r="D11" s="101"/>
    </row>
    <row r="12" spans="2:4" ht="14.25" customHeight="1" x14ac:dyDescent="0.2"/>
    <row r="13" spans="2:4" ht="14.25" customHeight="1" x14ac:dyDescent="0.2"/>
    <row r="14" spans="2:4" ht="14.25" customHeight="1" x14ac:dyDescent="0.2"/>
    <row r="15" spans="2:4" ht="14.25" customHeight="1" x14ac:dyDescent="0.2"/>
    <row r="16" spans="2:4" ht="14.25" customHeight="1" x14ac:dyDescent="0.2"/>
    <row r="17" spans="2:4" ht="14.25" customHeight="1" x14ac:dyDescent="0.2"/>
    <row r="18" spans="2:4" ht="14.25" customHeight="1" x14ac:dyDescent="0.25">
      <c r="B18" s="55" t="s">
        <v>40</v>
      </c>
    </row>
    <row r="19" spans="2:4" ht="14.25" customHeight="1" x14ac:dyDescent="0.2"/>
    <row r="20" spans="2:4" ht="21.75" customHeight="1" x14ac:dyDescent="0.2">
      <c r="B20" s="56" t="s">
        <v>0</v>
      </c>
      <c r="C20" s="57" t="s">
        <v>41</v>
      </c>
    </row>
    <row r="21" spans="2:4" ht="14.25" customHeight="1" x14ac:dyDescent="0.2">
      <c r="B21" s="58">
        <v>2018</v>
      </c>
      <c r="C21" s="59">
        <v>96715</v>
      </c>
    </row>
    <row r="22" spans="2:4" ht="14.25" customHeight="1" x14ac:dyDescent="0.2">
      <c r="B22" s="60">
        <v>2019</v>
      </c>
      <c r="C22" s="61">
        <v>116877</v>
      </c>
    </row>
    <row r="23" spans="2:4" ht="14.25" customHeight="1" x14ac:dyDescent="0.2">
      <c r="B23" s="98" t="s">
        <v>3</v>
      </c>
      <c r="C23" s="99"/>
      <c r="D23" s="99"/>
    </row>
    <row r="24" spans="2:4" ht="14.25" customHeight="1" x14ac:dyDescent="0.2">
      <c r="B24" s="100" t="s">
        <v>33</v>
      </c>
      <c r="C24" s="101"/>
      <c r="D24" s="101"/>
    </row>
    <row r="25" spans="2:4" ht="14.25" customHeight="1" x14ac:dyDescent="0.2">
      <c r="B25" s="101"/>
      <c r="C25" s="101"/>
      <c r="D25" s="101"/>
    </row>
    <row r="26" spans="2:4" ht="14.25" customHeight="1" x14ac:dyDescent="0.2">
      <c r="B26" s="101"/>
      <c r="C26" s="101"/>
      <c r="D26" s="101"/>
    </row>
    <row r="27" spans="2:4" ht="14.25" customHeight="1" x14ac:dyDescent="0.2"/>
    <row r="28" spans="2:4" ht="14.25" customHeight="1" x14ac:dyDescent="0.2"/>
    <row r="29" spans="2:4" ht="14.25" customHeight="1" x14ac:dyDescent="0.2"/>
    <row r="30" spans="2:4" ht="14.25" customHeight="1" x14ac:dyDescent="0.2"/>
    <row r="31" spans="2:4" ht="14.25" customHeight="1" x14ac:dyDescent="0.2"/>
    <row r="32" spans="2:4" ht="14.25" customHeight="1" x14ac:dyDescent="0.2"/>
    <row r="33" spans="2:4" ht="14.25" customHeight="1" x14ac:dyDescent="0.2"/>
    <row r="34" spans="2:4" ht="14.25" customHeight="1" x14ac:dyDescent="0.2"/>
    <row r="35" spans="2:4" ht="14.25" customHeight="1" x14ac:dyDescent="0.25">
      <c r="B35" s="62" t="s">
        <v>42</v>
      </c>
    </row>
    <row r="36" spans="2:4" ht="14.25" customHeight="1" x14ac:dyDescent="0.2"/>
    <row r="37" spans="2:4" ht="21" customHeight="1" x14ac:dyDescent="0.2">
      <c r="B37" s="57" t="s">
        <v>0</v>
      </c>
      <c r="C37" s="57" t="s">
        <v>43</v>
      </c>
    </row>
    <row r="38" spans="2:4" ht="14.25" customHeight="1" x14ac:dyDescent="0.2">
      <c r="B38" s="63">
        <v>2016</v>
      </c>
      <c r="C38" s="59">
        <v>15327</v>
      </c>
    </row>
    <row r="39" spans="2:4" ht="14.25" customHeight="1" x14ac:dyDescent="0.2">
      <c r="B39" s="58">
        <v>2017</v>
      </c>
      <c r="C39" s="59">
        <v>20164</v>
      </c>
    </row>
    <row r="40" spans="2:4" ht="14.25" customHeight="1" x14ac:dyDescent="0.2">
      <c r="B40" s="58">
        <v>2018</v>
      </c>
      <c r="C40" s="59">
        <v>13801</v>
      </c>
    </row>
    <row r="41" spans="2:4" ht="14.25" customHeight="1" x14ac:dyDescent="0.2">
      <c r="B41" s="60">
        <v>2019</v>
      </c>
      <c r="C41" s="61">
        <v>14640</v>
      </c>
    </row>
    <row r="42" spans="2:4" ht="14.25" customHeight="1" x14ac:dyDescent="0.2">
      <c r="B42" s="98" t="s">
        <v>3</v>
      </c>
      <c r="C42" s="99"/>
      <c r="D42" s="99"/>
    </row>
    <row r="43" spans="2:4" ht="14.25" customHeight="1" x14ac:dyDescent="0.2"/>
    <row r="44" spans="2:4" ht="14.25" customHeight="1" x14ac:dyDescent="0.2"/>
    <row r="45" spans="2:4" ht="14.25" customHeight="1" x14ac:dyDescent="0.2"/>
    <row r="46" spans="2:4" ht="14.25" customHeight="1" x14ac:dyDescent="0.2"/>
    <row r="47" spans="2:4" ht="14.25" customHeight="1" x14ac:dyDescent="0.2"/>
    <row r="48" spans="2:4" ht="14.25" customHeight="1" x14ac:dyDescent="0.2"/>
    <row r="49" spans="2:4" ht="14.25" customHeight="1" x14ac:dyDescent="0.2"/>
    <row r="50" spans="2:4" ht="14.25" customHeight="1" x14ac:dyDescent="0.2"/>
    <row r="51" spans="2:4" ht="14.25" customHeight="1" x14ac:dyDescent="0.2"/>
    <row r="52" spans="2:4" ht="14.25" customHeight="1" x14ac:dyDescent="0.2"/>
    <row r="53" spans="2:4" ht="14.25" customHeight="1" x14ac:dyDescent="0.2"/>
    <row r="54" spans="2:4" ht="14.25" customHeight="1" x14ac:dyDescent="0.25">
      <c r="B54" s="55" t="s">
        <v>44</v>
      </c>
    </row>
    <row r="55" spans="2:4" ht="14.25" customHeight="1" x14ac:dyDescent="0.2"/>
    <row r="56" spans="2:4" ht="14.25" customHeight="1" x14ac:dyDescent="0.2">
      <c r="B56" s="57" t="s">
        <v>0</v>
      </c>
      <c r="C56" s="57" t="s">
        <v>45</v>
      </c>
    </row>
    <row r="57" spans="2:4" ht="14.25" customHeight="1" x14ac:dyDescent="0.2">
      <c r="B57" s="63">
        <v>2016</v>
      </c>
      <c r="C57" s="59">
        <v>1901144</v>
      </c>
    </row>
    <row r="58" spans="2:4" ht="14.25" customHeight="1" x14ac:dyDescent="0.2">
      <c r="B58" s="58">
        <v>2017</v>
      </c>
      <c r="C58" s="59">
        <v>1938677</v>
      </c>
    </row>
    <row r="59" spans="2:4" ht="14.25" customHeight="1" x14ac:dyDescent="0.2">
      <c r="B59" s="58">
        <v>2018</v>
      </c>
      <c r="C59" s="59">
        <v>1591739</v>
      </c>
    </row>
    <row r="60" spans="2:4" ht="14.25" customHeight="1" x14ac:dyDescent="0.2">
      <c r="B60" s="60">
        <v>2019</v>
      </c>
      <c r="C60" s="61">
        <v>1698577</v>
      </c>
    </row>
    <row r="61" spans="2:4" ht="14.25" customHeight="1" x14ac:dyDescent="0.2">
      <c r="B61" s="98" t="s">
        <v>3</v>
      </c>
      <c r="C61" s="99"/>
      <c r="D61" s="99"/>
    </row>
    <row r="62" spans="2:4" ht="14.25" customHeight="1" x14ac:dyDescent="0.2"/>
    <row r="63" spans="2:4" ht="14.25" customHeight="1" x14ac:dyDescent="0.2"/>
    <row r="64" spans="2:4" ht="14.25" customHeight="1" x14ac:dyDescent="0.2"/>
    <row r="65" spans="2:3" ht="14.25" customHeight="1" x14ac:dyDescent="0.2"/>
    <row r="66" spans="2:3" ht="14.25" customHeight="1" x14ac:dyDescent="0.2"/>
    <row r="67" spans="2:3" ht="14.25" customHeight="1" x14ac:dyDescent="0.2"/>
    <row r="68" spans="2:3" ht="14.25" customHeight="1" x14ac:dyDescent="0.2"/>
    <row r="69" spans="2:3" ht="14.25" customHeight="1" x14ac:dyDescent="0.2"/>
    <row r="70" spans="2:3" ht="14.25" customHeight="1" x14ac:dyDescent="0.2"/>
    <row r="71" spans="2:3" ht="14.25" customHeight="1" x14ac:dyDescent="0.2"/>
    <row r="72" spans="2:3" ht="14.25" customHeight="1" x14ac:dyDescent="0.2"/>
    <row r="73" spans="2:3" ht="14.25" customHeight="1" x14ac:dyDescent="0.2"/>
    <row r="74" spans="2:3" ht="14.25" customHeight="1" x14ac:dyDescent="0.25">
      <c r="B74" s="62" t="s">
        <v>46</v>
      </c>
    </row>
    <row r="75" spans="2:3" ht="14.25" customHeight="1" x14ac:dyDescent="0.2"/>
    <row r="76" spans="2:3" ht="14.25" customHeight="1" x14ac:dyDescent="0.2">
      <c r="B76" s="57" t="s">
        <v>0</v>
      </c>
      <c r="C76" s="57" t="s">
        <v>45</v>
      </c>
    </row>
    <row r="77" spans="2:3" ht="14.25" customHeight="1" x14ac:dyDescent="0.2">
      <c r="B77" s="63">
        <v>2016</v>
      </c>
      <c r="C77" s="59">
        <v>43347</v>
      </c>
    </row>
    <row r="78" spans="2:3" ht="14.25" customHeight="1" x14ac:dyDescent="0.2">
      <c r="B78" s="58">
        <v>2017</v>
      </c>
      <c r="C78" s="59">
        <v>46403</v>
      </c>
    </row>
    <row r="79" spans="2:3" ht="14.25" customHeight="1" x14ac:dyDescent="0.2">
      <c r="B79" s="58">
        <v>2018</v>
      </c>
      <c r="C79" s="59">
        <v>3694</v>
      </c>
    </row>
    <row r="80" spans="2:3" ht="14.25" customHeight="1" x14ac:dyDescent="0.2">
      <c r="B80" s="60">
        <v>2019</v>
      </c>
      <c r="C80" s="61">
        <v>4232</v>
      </c>
    </row>
    <row r="81" spans="2:4" ht="14.25" customHeight="1" x14ac:dyDescent="0.2">
      <c r="B81" s="98" t="s">
        <v>3</v>
      </c>
      <c r="C81" s="99"/>
      <c r="D81" s="99"/>
    </row>
    <row r="82" spans="2:4" ht="14.25" customHeight="1" x14ac:dyDescent="0.2"/>
    <row r="83" spans="2:4" ht="14.25" customHeight="1" x14ac:dyDescent="0.2"/>
    <row r="84" spans="2:4" ht="14.25" customHeight="1" x14ac:dyDescent="0.2"/>
    <row r="85" spans="2:4" ht="14.25" customHeight="1" x14ac:dyDescent="0.2"/>
    <row r="86" spans="2:4" ht="14.25" customHeight="1" x14ac:dyDescent="0.2"/>
    <row r="87" spans="2:4" ht="14.25" customHeight="1" x14ac:dyDescent="0.2"/>
    <row r="88" spans="2:4" ht="14.25" customHeight="1" x14ac:dyDescent="0.2"/>
    <row r="89" spans="2:4" ht="14.25" customHeight="1" x14ac:dyDescent="0.2"/>
    <row r="90" spans="2:4" ht="14.25" customHeight="1" x14ac:dyDescent="0.2"/>
    <row r="91" spans="2:4" ht="14.25" customHeight="1" x14ac:dyDescent="0.2"/>
    <row r="92" spans="2:4" ht="14.25" customHeight="1" x14ac:dyDescent="0.25">
      <c r="B92" s="62" t="s">
        <v>63</v>
      </c>
    </row>
    <row r="93" spans="2:4" ht="14.25" customHeight="1" x14ac:dyDescent="0.2"/>
    <row r="94" spans="2:4" ht="14.25" customHeight="1" x14ac:dyDescent="0.2">
      <c r="B94" s="64" t="s">
        <v>0</v>
      </c>
      <c r="C94" s="64" t="s">
        <v>45</v>
      </c>
    </row>
    <row r="95" spans="2:4" ht="14.25" customHeight="1" x14ac:dyDescent="0.2">
      <c r="B95" s="65">
        <v>2016</v>
      </c>
      <c r="C95" s="66">
        <v>1617</v>
      </c>
    </row>
    <row r="96" spans="2:4" ht="14.25" customHeight="1" x14ac:dyDescent="0.2">
      <c r="B96" s="67">
        <v>2017</v>
      </c>
      <c r="C96" s="68">
        <v>1615</v>
      </c>
    </row>
    <row r="97" spans="2:4" ht="14.25" customHeight="1" x14ac:dyDescent="0.2">
      <c r="B97" s="67">
        <v>2018</v>
      </c>
      <c r="C97" s="68">
        <v>3317</v>
      </c>
    </row>
    <row r="98" spans="2:4" ht="14.25" customHeight="1" x14ac:dyDescent="0.2">
      <c r="B98" s="67">
        <v>2019</v>
      </c>
      <c r="C98" s="68">
        <v>2186</v>
      </c>
    </row>
    <row r="99" spans="2:4" ht="14.25" customHeight="1" x14ac:dyDescent="0.2">
      <c r="B99" s="67">
        <v>2021</v>
      </c>
      <c r="C99" s="68">
        <v>2536</v>
      </c>
    </row>
    <row r="100" spans="2:4" ht="14.25" customHeight="1" x14ac:dyDescent="0.2">
      <c r="B100" s="69">
        <v>2022</v>
      </c>
      <c r="C100" s="70">
        <v>2722</v>
      </c>
    </row>
    <row r="101" spans="2:4" ht="14.25" customHeight="1" x14ac:dyDescent="0.2">
      <c r="B101" s="98" t="s">
        <v>3</v>
      </c>
      <c r="C101" s="99"/>
      <c r="D101" s="99"/>
    </row>
    <row r="102" spans="2:4" ht="14.25" customHeight="1" x14ac:dyDescent="0.2"/>
    <row r="103" spans="2:4" ht="14.25" customHeight="1" x14ac:dyDescent="0.2"/>
    <row r="104" spans="2:4" ht="14.25" customHeight="1" x14ac:dyDescent="0.2"/>
    <row r="105" spans="2:4" ht="14.25" customHeight="1" x14ac:dyDescent="0.2"/>
    <row r="106" spans="2:4" ht="14.25" customHeight="1" x14ac:dyDescent="0.2"/>
    <row r="107" spans="2:4" ht="14.25" customHeight="1" x14ac:dyDescent="0.2"/>
    <row r="108" spans="2:4" ht="14.25" customHeight="1" x14ac:dyDescent="0.2"/>
    <row r="109" spans="2:4" ht="14.25" customHeight="1" x14ac:dyDescent="0.2"/>
    <row r="110" spans="2:4" ht="14.25" customHeight="1" x14ac:dyDescent="0.2"/>
    <row r="111" spans="2:4" ht="14.25" customHeight="1" x14ac:dyDescent="0.2"/>
    <row r="112" spans="2:4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</sheetData>
  <mergeCells count="8">
    <mergeCell ref="B81:D81"/>
    <mergeCell ref="B101:D101"/>
    <mergeCell ref="B7:D7"/>
    <mergeCell ref="B9:D11"/>
    <mergeCell ref="B23:D23"/>
    <mergeCell ref="B24:D26"/>
    <mergeCell ref="B42:D42"/>
    <mergeCell ref="B61:D61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FDCA-285F-40B3-B3A4-5E8838E8C2B8}">
  <dimension ref="B1:J1000"/>
  <sheetViews>
    <sheetView showGridLines="0" workbookViewId="0">
      <selection activeCell="B1" sqref="B1"/>
    </sheetView>
  </sheetViews>
  <sheetFormatPr baseColWidth="10" defaultColWidth="12.625" defaultRowHeight="15" customHeight="1" x14ac:dyDescent="0.2"/>
  <cols>
    <col min="1" max="1" width="4.5" style="54" customWidth="1"/>
    <col min="2" max="26" width="10.625" style="54" customWidth="1"/>
    <col min="27" max="16384" width="12.625" style="54"/>
  </cols>
  <sheetData>
    <row r="1" spans="2:10" ht="14.25" customHeight="1" x14ac:dyDescent="0.2"/>
    <row r="2" spans="2:10" ht="14.25" customHeight="1" x14ac:dyDescent="0.25">
      <c r="B2" s="55" t="s">
        <v>64</v>
      </c>
    </row>
    <row r="3" spans="2:10" ht="14.25" customHeight="1" x14ac:dyDescent="0.2"/>
    <row r="4" spans="2:10" ht="14.25" customHeight="1" x14ac:dyDescent="0.2">
      <c r="B4" s="102" t="s">
        <v>5</v>
      </c>
      <c r="C4" s="105">
        <v>2022</v>
      </c>
      <c r="D4" s="106"/>
      <c r="E4" s="71"/>
      <c r="F4" s="71"/>
      <c r="G4" s="71"/>
      <c r="H4" s="71"/>
      <c r="I4" s="71"/>
      <c r="J4" s="71"/>
    </row>
    <row r="5" spans="2:10" ht="14.25" customHeight="1" x14ac:dyDescent="0.2">
      <c r="B5" s="103"/>
      <c r="C5" s="107"/>
      <c r="D5" s="108"/>
      <c r="E5" s="72"/>
      <c r="F5" s="72"/>
      <c r="G5" s="72"/>
      <c r="H5" s="72"/>
      <c r="I5" s="72"/>
      <c r="J5" s="72"/>
    </row>
    <row r="6" spans="2:10" ht="30" customHeight="1" x14ac:dyDescent="0.2">
      <c r="B6" s="104"/>
      <c r="C6" s="57" t="s">
        <v>47</v>
      </c>
      <c r="D6" s="57" t="s">
        <v>48</v>
      </c>
      <c r="E6" s="72"/>
      <c r="F6" s="72"/>
      <c r="G6" s="72"/>
      <c r="H6" s="72"/>
      <c r="I6" s="72"/>
      <c r="J6" s="72"/>
    </row>
    <row r="7" spans="2:10" ht="14.25" customHeight="1" x14ac:dyDescent="0.2">
      <c r="B7" s="73" t="s">
        <v>6</v>
      </c>
      <c r="C7" s="74">
        <v>15950</v>
      </c>
      <c r="D7" s="75">
        <v>1.0140672425127506E-2</v>
      </c>
      <c r="E7" s="76"/>
      <c r="F7" s="76"/>
      <c r="G7" s="76"/>
      <c r="H7" s="76"/>
      <c r="I7" s="76"/>
      <c r="J7" s="76"/>
    </row>
    <row r="8" spans="2:10" ht="14.25" customHeight="1" x14ac:dyDescent="0.2">
      <c r="B8" s="73" t="s">
        <v>7</v>
      </c>
      <c r="C8" s="74">
        <v>92825</v>
      </c>
      <c r="D8" s="75">
        <v>5.9016170398900357E-2</v>
      </c>
      <c r="E8" s="76"/>
      <c r="F8" s="76"/>
      <c r="G8" s="76"/>
      <c r="H8" s="76"/>
      <c r="I8" s="76"/>
      <c r="J8" s="76"/>
    </row>
    <row r="9" spans="2:10" ht="14.25" customHeight="1" x14ac:dyDescent="0.2">
      <c r="B9" s="73" t="s">
        <v>8</v>
      </c>
      <c r="C9" s="74">
        <v>39513</v>
      </c>
      <c r="D9" s="75">
        <v>2.5121529124392673E-2</v>
      </c>
      <c r="E9" s="76"/>
      <c r="F9" s="76"/>
      <c r="G9" s="76"/>
      <c r="H9" s="76"/>
      <c r="I9" s="76"/>
      <c r="J9" s="76"/>
    </row>
    <row r="10" spans="2:10" ht="14.25" customHeight="1" x14ac:dyDescent="0.2">
      <c r="B10" s="73" t="s">
        <v>9</v>
      </c>
      <c r="C10" s="74">
        <v>44529</v>
      </c>
      <c r="D10" s="75">
        <v>2.831059576291553E-2</v>
      </c>
      <c r="E10" s="76"/>
      <c r="F10" s="76"/>
      <c r="G10" s="76"/>
      <c r="H10" s="76"/>
      <c r="I10" s="76"/>
      <c r="J10" s="76"/>
    </row>
    <row r="11" spans="2:10" ht="14.25" customHeight="1" x14ac:dyDescent="0.2">
      <c r="B11" s="73" t="s">
        <v>10</v>
      </c>
      <c r="C11" s="74">
        <v>15955</v>
      </c>
      <c r="D11" s="75">
        <v>1.0143851319304661E-2</v>
      </c>
      <c r="E11" s="76"/>
      <c r="F11" s="76"/>
      <c r="G11" s="76"/>
      <c r="H11" s="76"/>
      <c r="I11" s="76"/>
      <c r="J11" s="76"/>
    </row>
    <row r="12" spans="2:10" ht="14.25" customHeight="1" x14ac:dyDescent="0.2">
      <c r="B12" s="73" t="s">
        <v>11</v>
      </c>
      <c r="C12" s="74">
        <v>58329</v>
      </c>
      <c r="D12" s="75">
        <v>3.7084343691865973E-2</v>
      </c>
      <c r="E12" s="76"/>
      <c r="F12" s="76"/>
      <c r="G12" s="76"/>
      <c r="H12" s="76"/>
      <c r="I12" s="76"/>
      <c r="J12" s="76"/>
    </row>
    <row r="13" spans="2:10" ht="14.25" customHeight="1" x14ac:dyDescent="0.2">
      <c r="B13" s="73" t="s">
        <v>12</v>
      </c>
      <c r="C13" s="74">
        <v>85555</v>
      </c>
      <c r="D13" s="75">
        <v>5.4394058265315591E-2</v>
      </c>
      <c r="E13" s="76"/>
      <c r="F13" s="76"/>
      <c r="G13" s="76"/>
      <c r="H13" s="76"/>
      <c r="I13" s="76"/>
      <c r="J13" s="76"/>
    </row>
    <row r="14" spans="2:10" ht="14.25" customHeight="1" x14ac:dyDescent="0.2">
      <c r="B14" s="73" t="s">
        <v>13</v>
      </c>
      <c r="C14" s="74">
        <v>24707</v>
      </c>
      <c r="D14" s="75">
        <v>1.570818768699845E-2</v>
      </c>
      <c r="E14" s="76"/>
      <c r="F14" s="76"/>
      <c r="G14" s="76"/>
      <c r="H14" s="76"/>
      <c r="I14" s="76"/>
      <c r="J14" s="76"/>
    </row>
    <row r="15" spans="2:10" ht="14.25" customHeight="1" x14ac:dyDescent="0.2">
      <c r="B15" s="73" t="s">
        <v>14</v>
      </c>
      <c r="C15" s="74">
        <v>17551</v>
      </c>
      <c r="D15" s="75">
        <v>1.1158554340652844E-2</v>
      </c>
      <c r="E15" s="76"/>
      <c r="F15" s="76"/>
      <c r="G15" s="76"/>
      <c r="H15" s="76"/>
      <c r="I15" s="76"/>
      <c r="J15" s="76"/>
    </row>
    <row r="16" spans="2:10" ht="14.25" customHeight="1" x14ac:dyDescent="0.2">
      <c r="B16" s="73" t="s">
        <v>15</v>
      </c>
      <c r="C16" s="74">
        <v>50193</v>
      </c>
      <c r="D16" s="75">
        <v>3.1911647086797799E-2</v>
      </c>
      <c r="E16" s="76"/>
      <c r="F16" s="76"/>
      <c r="G16" s="76"/>
      <c r="H16" s="76"/>
      <c r="I16" s="76"/>
      <c r="J16" s="76"/>
    </row>
    <row r="17" spans="2:10" ht="14.25" customHeight="1" x14ac:dyDescent="0.2">
      <c r="B17" s="73" t="s">
        <v>16</v>
      </c>
      <c r="C17" s="74">
        <v>90535</v>
      </c>
      <c r="D17" s="75">
        <v>5.7560236865762927E-2</v>
      </c>
      <c r="E17" s="76"/>
      <c r="F17" s="76"/>
      <c r="G17" s="76"/>
      <c r="H17" s="76"/>
      <c r="I17" s="76"/>
      <c r="J17" s="76"/>
    </row>
    <row r="18" spans="2:10" ht="14.25" customHeight="1" x14ac:dyDescent="0.2">
      <c r="B18" s="73" t="s">
        <v>17</v>
      </c>
      <c r="C18" s="74">
        <v>72173</v>
      </c>
      <c r="D18" s="75">
        <v>4.5886065889575389E-2</v>
      </c>
      <c r="E18" s="76"/>
      <c r="F18" s="76"/>
      <c r="G18" s="76"/>
      <c r="H18" s="76"/>
      <c r="I18" s="76"/>
      <c r="J18" s="76"/>
    </row>
    <row r="19" spans="2:10" ht="14.25" customHeight="1" x14ac:dyDescent="0.2">
      <c r="B19" s="73" t="s">
        <v>18</v>
      </c>
      <c r="C19" s="74">
        <v>44891</v>
      </c>
      <c r="D19" s="75">
        <v>2.8540747701341622E-2</v>
      </c>
      <c r="E19" s="76"/>
      <c r="F19" s="76"/>
      <c r="G19" s="76"/>
      <c r="H19" s="76"/>
      <c r="I19" s="76"/>
      <c r="J19" s="76"/>
    </row>
    <row r="20" spans="2:10" ht="14.25" customHeight="1" x14ac:dyDescent="0.2">
      <c r="B20" s="73" t="s">
        <v>19</v>
      </c>
      <c r="C20" s="74">
        <f>409384+62333</f>
        <v>471717</v>
      </c>
      <c r="D20" s="75">
        <v>0.29990768491309538</v>
      </c>
      <c r="E20" s="76"/>
      <c r="F20" s="76"/>
      <c r="G20" s="76"/>
      <c r="H20" s="76"/>
      <c r="I20" s="76"/>
      <c r="J20" s="76"/>
    </row>
    <row r="21" spans="2:10" ht="14.25" customHeight="1" x14ac:dyDescent="0.2">
      <c r="B21" s="73" t="s">
        <v>20</v>
      </c>
      <c r="C21" s="74">
        <v>26697</v>
      </c>
      <c r="D21" s="75">
        <v>1.6973387569506521E-2</v>
      </c>
      <c r="E21" s="76"/>
      <c r="F21" s="76"/>
      <c r="G21" s="76"/>
      <c r="H21" s="76"/>
      <c r="I21" s="76"/>
      <c r="J21" s="76"/>
    </row>
    <row r="22" spans="2:10" ht="14.25" customHeight="1" x14ac:dyDescent="0.2">
      <c r="B22" s="73" t="s">
        <v>21</v>
      </c>
      <c r="C22" s="74">
        <v>6132</v>
      </c>
      <c r="D22" s="75">
        <v>3.8985958188640668E-3</v>
      </c>
      <c r="E22" s="76"/>
      <c r="F22" s="76"/>
      <c r="G22" s="76"/>
      <c r="H22" s="76"/>
      <c r="I22" s="76"/>
      <c r="J22" s="76"/>
    </row>
    <row r="23" spans="2:10" ht="14.25" customHeight="1" x14ac:dyDescent="0.2">
      <c r="B23" s="73" t="s">
        <v>22</v>
      </c>
      <c r="C23" s="74">
        <v>20930</v>
      </c>
      <c r="D23" s="75">
        <v>1.3306851025574839E-2</v>
      </c>
      <c r="E23" s="76"/>
      <c r="F23" s="76"/>
      <c r="G23" s="76"/>
      <c r="H23" s="76"/>
      <c r="I23" s="76"/>
      <c r="J23" s="76"/>
    </row>
    <row r="24" spans="2:10" ht="14.25" customHeight="1" x14ac:dyDescent="0.2">
      <c r="B24" s="73" t="s">
        <v>23</v>
      </c>
      <c r="C24" s="74">
        <v>31280</v>
      </c>
      <c r="D24" s="75">
        <v>1.9887161972287671E-2</v>
      </c>
      <c r="E24" s="76"/>
      <c r="F24" s="76"/>
      <c r="G24" s="76"/>
      <c r="H24" s="76"/>
      <c r="I24" s="76"/>
      <c r="J24" s="76"/>
    </row>
    <row r="25" spans="2:10" ht="14.25" customHeight="1" x14ac:dyDescent="0.2">
      <c r="B25" s="73" t="s">
        <v>24</v>
      </c>
      <c r="C25" s="74">
        <v>153429</v>
      </c>
      <c r="D25" s="75">
        <v>9.7546910941372286E-2</v>
      </c>
      <c r="E25" s="76"/>
      <c r="F25" s="76"/>
      <c r="G25" s="76"/>
      <c r="H25" s="76"/>
      <c r="I25" s="76"/>
      <c r="J25" s="76"/>
    </row>
    <row r="26" spans="2:10" ht="14.25" customHeight="1" x14ac:dyDescent="0.2">
      <c r="B26" s="73" t="s">
        <v>25</v>
      </c>
      <c r="C26" s="74">
        <v>50624</v>
      </c>
      <c r="D26" s="75">
        <v>3.2185667764868642E-2</v>
      </c>
      <c r="E26" s="76"/>
      <c r="F26" s="76"/>
      <c r="G26" s="76"/>
      <c r="H26" s="76"/>
      <c r="I26" s="76"/>
      <c r="J26" s="76"/>
    </row>
    <row r="27" spans="2:10" ht="14.25" customHeight="1" x14ac:dyDescent="0.2">
      <c r="B27" s="73" t="s">
        <v>27</v>
      </c>
      <c r="C27" s="74">
        <v>107133</v>
      </c>
      <c r="D27" s="75">
        <v>6.8112893976249853E-2</v>
      </c>
      <c r="E27" s="76"/>
      <c r="F27" s="76"/>
      <c r="G27" s="76"/>
      <c r="H27" s="76"/>
      <c r="I27" s="76"/>
      <c r="J27" s="76"/>
    </row>
    <row r="28" spans="2:10" ht="14.25" customHeight="1" x14ac:dyDescent="0.2">
      <c r="B28" s="73" t="s">
        <v>29</v>
      </c>
      <c r="C28" s="74">
        <v>23814</v>
      </c>
      <c r="D28" s="75">
        <v>1.5140437186958396E-2</v>
      </c>
      <c r="E28" s="76"/>
      <c r="F28" s="76"/>
      <c r="G28" s="76"/>
      <c r="H28" s="76"/>
      <c r="I28" s="76"/>
      <c r="J28" s="76"/>
    </row>
    <row r="29" spans="2:10" ht="14.25" customHeight="1" x14ac:dyDescent="0.2">
      <c r="B29" s="73" t="s">
        <v>30</v>
      </c>
      <c r="C29" s="74">
        <v>1046</v>
      </c>
      <c r="D29" s="75">
        <v>6.6502466186102633E-4</v>
      </c>
      <c r="E29" s="76"/>
      <c r="F29" s="76"/>
      <c r="G29" s="76"/>
      <c r="H29" s="76"/>
      <c r="I29" s="76"/>
      <c r="J29" s="76"/>
    </row>
    <row r="30" spans="2:10" ht="14.25" customHeight="1" x14ac:dyDescent="0.2">
      <c r="B30" s="73" t="s">
        <v>31</v>
      </c>
      <c r="C30" s="74">
        <v>11108</v>
      </c>
      <c r="D30" s="75">
        <v>7.0622313039696762E-3</v>
      </c>
      <c r="E30" s="76"/>
      <c r="F30" s="76"/>
      <c r="G30" s="76"/>
      <c r="H30" s="76"/>
      <c r="I30" s="76"/>
      <c r="J30" s="76"/>
    </row>
    <row r="31" spans="2:10" ht="14.25" customHeight="1" x14ac:dyDescent="0.2">
      <c r="B31" s="73" t="s">
        <v>32</v>
      </c>
      <c r="C31" s="74">
        <v>16258</v>
      </c>
      <c r="D31" s="75">
        <v>1.0336492306440313E-2</v>
      </c>
      <c r="E31" s="76"/>
      <c r="F31" s="76"/>
      <c r="G31" s="76"/>
      <c r="H31" s="76"/>
      <c r="I31" s="76"/>
      <c r="J31" s="76"/>
    </row>
    <row r="32" spans="2:10" ht="14.25" customHeight="1" x14ac:dyDescent="0.2">
      <c r="B32" s="73" t="s">
        <v>37</v>
      </c>
      <c r="C32" s="74">
        <f>SUM(C7:C31)</f>
        <v>1572874</v>
      </c>
      <c r="D32" s="75">
        <v>1.0000000000000002</v>
      </c>
      <c r="E32" s="76"/>
      <c r="F32" s="76"/>
      <c r="G32" s="76"/>
      <c r="H32" s="76"/>
      <c r="I32" s="76"/>
      <c r="J32" s="76"/>
    </row>
    <row r="33" spans="2:10" ht="14.25" customHeight="1" x14ac:dyDescent="0.2">
      <c r="E33" s="76"/>
      <c r="F33" s="76"/>
      <c r="G33" s="76"/>
      <c r="H33" s="76"/>
      <c r="I33" s="76"/>
      <c r="J33" s="76"/>
    </row>
    <row r="34" spans="2:10" ht="14.25" customHeight="1" x14ac:dyDescent="0.2">
      <c r="B34" s="77" t="s">
        <v>3</v>
      </c>
      <c r="E34" s="76"/>
      <c r="F34" s="76"/>
      <c r="G34" s="76"/>
      <c r="H34" s="76"/>
      <c r="I34" s="76"/>
      <c r="J34" s="76"/>
    </row>
    <row r="35" spans="2:10" ht="14.25" customHeight="1" x14ac:dyDescent="0.2"/>
    <row r="36" spans="2:10" ht="14.25" customHeight="1" x14ac:dyDescent="0.2"/>
    <row r="37" spans="2:10" ht="14.25" customHeight="1" x14ac:dyDescent="0.2"/>
    <row r="38" spans="2:10" ht="14.25" customHeight="1" x14ac:dyDescent="0.2"/>
    <row r="39" spans="2:10" ht="14.25" customHeight="1" x14ac:dyDescent="0.2"/>
    <row r="40" spans="2:10" ht="14.25" customHeight="1" x14ac:dyDescent="0.2"/>
    <row r="41" spans="2:10" ht="14.25" customHeight="1" x14ac:dyDescent="0.2"/>
    <row r="42" spans="2:10" ht="14.25" customHeight="1" x14ac:dyDescent="0.2"/>
    <row r="43" spans="2:10" ht="14.25" customHeight="1" x14ac:dyDescent="0.2"/>
    <row r="44" spans="2:10" ht="14.25" customHeight="1" x14ac:dyDescent="0.2"/>
    <row r="45" spans="2:10" ht="14.25" customHeight="1" x14ac:dyDescent="0.2"/>
    <row r="46" spans="2:10" ht="14.25" customHeight="1" x14ac:dyDescent="0.2"/>
    <row r="47" spans="2:10" ht="14.25" customHeight="1" x14ac:dyDescent="0.2"/>
    <row r="48" spans="2:10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B4:B6"/>
    <mergeCell ref="C4:D5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3EABF-1636-40E9-B71F-84BBF5E23758}">
  <dimension ref="B1:J1000"/>
  <sheetViews>
    <sheetView showGridLines="0" topLeftCell="A25" workbookViewId="0">
      <selection activeCell="B46" sqref="B46"/>
    </sheetView>
  </sheetViews>
  <sheetFormatPr baseColWidth="10" defaultColWidth="12.625" defaultRowHeight="15" customHeight="1" x14ac:dyDescent="0.2"/>
  <cols>
    <col min="1" max="1" width="4.5" style="54" customWidth="1"/>
    <col min="2" max="2" width="11" style="54" customWidth="1"/>
    <col min="3" max="3" width="21.875" style="54" bestFit="1" customWidth="1"/>
    <col min="4" max="4" width="23.875" style="54" bestFit="1" customWidth="1"/>
    <col min="5" max="26" width="11" style="54" customWidth="1"/>
    <col min="27" max="16384" width="12.625" style="54"/>
  </cols>
  <sheetData>
    <row r="1" spans="2:10" ht="14.25" customHeight="1" x14ac:dyDescent="0.2"/>
    <row r="2" spans="2:10" ht="14.25" customHeight="1" x14ac:dyDescent="0.25">
      <c r="B2" s="55" t="s">
        <v>65</v>
      </c>
    </row>
    <row r="3" spans="2:10" ht="14.25" customHeight="1" x14ac:dyDescent="0.2"/>
    <row r="4" spans="2:10" ht="14.25" customHeight="1" x14ac:dyDescent="0.2">
      <c r="B4" s="102" t="s">
        <v>5</v>
      </c>
      <c r="C4" s="109">
        <v>2022</v>
      </c>
      <c r="D4" s="106"/>
      <c r="E4" s="71"/>
      <c r="F4" s="71"/>
      <c r="G4" s="71"/>
      <c r="H4" s="71"/>
      <c r="I4" s="71"/>
      <c r="J4" s="71"/>
    </row>
    <row r="5" spans="2:10" ht="14.25" customHeight="1" x14ac:dyDescent="0.2">
      <c r="B5" s="103"/>
      <c r="C5" s="107"/>
      <c r="D5" s="108"/>
      <c r="E5" s="72"/>
      <c r="F5" s="72"/>
      <c r="G5" s="72"/>
      <c r="H5" s="72"/>
      <c r="I5" s="72"/>
      <c r="J5" s="72"/>
    </row>
    <row r="6" spans="2:10" ht="14.25" x14ac:dyDescent="0.2">
      <c r="B6" s="104"/>
      <c r="C6" s="78" t="s">
        <v>49</v>
      </c>
      <c r="D6" s="78" t="s">
        <v>50</v>
      </c>
      <c r="E6" s="72"/>
      <c r="F6" s="72"/>
      <c r="G6" s="72"/>
      <c r="H6" s="72"/>
      <c r="I6" s="72"/>
      <c r="J6" s="72"/>
    </row>
    <row r="7" spans="2:10" ht="14.25" customHeight="1" x14ac:dyDescent="0.2">
      <c r="B7" s="73" t="s">
        <v>6</v>
      </c>
      <c r="C7" s="74">
        <v>0</v>
      </c>
      <c r="D7" s="75">
        <f>C7/$C$32</f>
        <v>0</v>
      </c>
      <c r="E7" s="76"/>
      <c r="F7" s="76"/>
      <c r="G7" s="76"/>
      <c r="H7" s="76"/>
      <c r="I7" s="76"/>
      <c r="J7" s="76"/>
    </row>
    <row r="8" spans="2:10" ht="14.25" customHeight="1" x14ac:dyDescent="0.2">
      <c r="B8" s="73" t="s">
        <v>7</v>
      </c>
      <c r="C8" s="74">
        <v>179</v>
      </c>
      <c r="D8" s="75">
        <f t="shared" ref="D8:D31" si="0">C8/$C$32</f>
        <v>3.0488843467893035E-2</v>
      </c>
      <c r="E8" s="76"/>
      <c r="F8" s="76"/>
      <c r="G8" s="76"/>
      <c r="H8" s="76"/>
      <c r="I8" s="76"/>
      <c r="J8" s="76"/>
    </row>
    <row r="9" spans="2:10" ht="14.25" customHeight="1" x14ac:dyDescent="0.2">
      <c r="B9" s="73" t="s">
        <v>8</v>
      </c>
      <c r="C9" s="74">
        <v>5</v>
      </c>
      <c r="D9" s="75">
        <f t="shared" si="0"/>
        <v>8.5164367228751496E-4</v>
      </c>
      <c r="E9" s="76"/>
      <c r="F9" s="76"/>
      <c r="G9" s="76"/>
      <c r="H9" s="76"/>
      <c r="I9" s="76"/>
      <c r="J9" s="76"/>
    </row>
    <row r="10" spans="2:10" ht="14.25" customHeight="1" x14ac:dyDescent="0.2">
      <c r="B10" s="73" t="s">
        <v>9</v>
      </c>
      <c r="C10" s="74">
        <v>280</v>
      </c>
      <c r="D10" s="75">
        <f t="shared" si="0"/>
        <v>4.7692045648100832E-2</v>
      </c>
      <c r="E10" s="76"/>
      <c r="F10" s="76"/>
      <c r="G10" s="76"/>
      <c r="H10" s="76"/>
      <c r="I10" s="76"/>
      <c r="J10" s="76"/>
    </row>
    <row r="11" spans="2:10" ht="14.25" customHeight="1" x14ac:dyDescent="0.2">
      <c r="B11" s="73" t="s">
        <v>10</v>
      </c>
      <c r="C11" s="74">
        <v>40</v>
      </c>
      <c r="D11" s="75">
        <f t="shared" si="0"/>
        <v>6.8131493783001196E-3</v>
      </c>
      <c r="E11" s="76"/>
      <c r="F11" s="76"/>
      <c r="G11" s="76"/>
      <c r="H11" s="76"/>
      <c r="I11" s="76"/>
      <c r="J11" s="76"/>
    </row>
    <row r="12" spans="2:10" ht="14.25" customHeight="1" x14ac:dyDescent="0.2">
      <c r="B12" s="73" t="s">
        <v>11</v>
      </c>
      <c r="C12" s="74">
        <v>4</v>
      </c>
      <c r="D12" s="75">
        <f t="shared" si="0"/>
        <v>6.8131493783001192E-4</v>
      </c>
      <c r="E12" s="76"/>
      <c r="F12" s="76"/>
      <c r="G12" s="76"/>
      <c r="H12" s="76"/>
      <c r="I12" s="76"/>
      <c r="J12" s="76"/>
    </row>
    <row r="13" spans="2:10" ht="14.25" customHeight="1" x14ac:dyDescent="0.2">
      <c r="B13" s="73" t="s">
        <v>12</v>
      </c>
      <c r="C13" s="74">
        <v>241</v>
      </c>
      <c r="D13" s="75">
        <f t="shared" si="0"/>
        <v>4.104922500425822E-2</v>
      </c>
      <c r="E13" s="76"/>
      <c r="F13" s="76"/>
      <c r="G13" s="76"/>
      <c r="H13" s="76"/>
      <c r="I13" s="76"/>
      <c r="J13" s="76"/>
    </row>
    <row r="14" spans="2:10" ht="14.25" customHeight="1" x14ac:dyDescent="0.2">
      <c r="B14" s="73" t="s">
        <v>13</v>
      </c>
      <c r="C14" s="74">
        <v>0</v>
      </c>
      <c r="D14" s="75">
        <f t="shared" si="0"/>
        <v>0</v>
      </c>
      <c r="E14" s="76"/>
      <c r="F14" s="76"/>
      <c r="G14" s="76"/>
      <c r="H14" s="76"/>
      <c r="I14" s="76"/>
      <c r="J14" s="76"/>
    </row>
    <row r="15" spans="2:10" ht="14.25" customHeight="1" x14ac:dyDescent="0.2">
      <c r="B15" s="73" t="s">
        <v>14</v>
      </c>
      <c r="C15" s="74">
        <v>50</v>
      </c>
      <c r="D15" s="75">
        <f t="shared" si="0"/>
        <v>8.5164367228751491E-3</v>
      </c>
      <c r="E15" s="76"/>
      <c r="F15" s="76"/>
      <c r="G15" s="76"/>
      <c r="H15" s="76"/>
      <c r="I15" s="76"/>
      <c r="J15" s="76"/>
    </row>
    <row r="16" spans="2:10" ht="14.25" customHeight="1" x14ac:dyDescent="0.2">
      <c r="B16" s="73" t="s">
        <v>15</v>
      </c>
      <c r="C16" s="74">
        <v>0</v>
      </c>
      <c r="D16" s="75">
        <f t="shared" si="0"/>
        <v>0</v>
      </c>
      <c r="E16" s="76"/>
      <c r="F16" s="76"/>
      <c r="G16" s="76"/>
      <c r="H16" s="76"/>
      <c r="I16" s="76"/>
      <c r="J16" s="76"/>
    </row>
    <row r="17" spans="2:10" ht="14.25" customHeight="1" x14ac:dyDescent="0.2">
      <c r="B17" s="73" t="s">
        <v>16</v>
      </c>
      <c r="C17" s="74">
        <v>300</v>
      </c>
      <c r="D17" s="75">
        <f t="shared" si="0"/>
        <v>5.1098620337250891E-2</v>
      </c>
      <c r="E17" s="76"/>
      <c r="F17" s="76"/>
      <c r="G17" s="76"/>
      <c r="H17" s="76"/>
      <c r="I17" s="76"/>
      <c r="J17" s="76"/>
    </row>
    <row r="18" spans="2:10" ht="14.25" customHeight="1" x14ac:dyDescent="0.2">
      <c r="B18" s="73" t="s">
        <v>17</v>
      </c>
      <c r="C18" s="74">
        <v>0</v>
      </c>
      <c r="D18" s="75">
        <f t="shared" si="0"/>
        <v>0</v>
      </c>
      <c r="E18" s="76"/>
      <c r="F18" s="76"/>
      <c r="G18" s="76"/>
      <c r="H18" s="76"/>
      <c r="I18" s="76"/>
      <c r="J18" s="76"/>
    </row>
    <row r="19" spans="2:10" ht="14.25" customHeight="1" x14ac:dyDescent="0.2">
      <c r="B19" s="73" t="s">
        <v>18</v>
      </c>
      <c r="C19" s="74">
        <v>1217</v>
      </c>
      <c r="D19" s="75">
        <f t="shared" si="0"/>
        <v>0.20729006983478113</v>
      </c>
      <c r="E19" s="76"/>
      <c r="F19" s="76"/>
      <c r="G19" s="76"/>
      <c r="H19" s="76"/>
      <c r="I19" s="76"/>
      <c r="J19" s="76"/>
    </row>
    <row r="20" spans="2:10" ht="14.25" customHeight="1" x14ac:dyDescent="0.2">
      <c r="B20" s="73" t="s">
        <v>19</v>
      </c>
      <c r="C20" s="74">
        <f>2857+0</f>
        <v>2857</v>
      </c>
      <c r="D20" s="75">
        <f t="shared" si="0"/>
        <v>0.486629194345086</v>
      </c>
      <c r="E20" s="76"/>
      <c r="F20" s="76"/>
      <c r="G20" s="76"/>
      <c r="H20" s="76"/>
      <c r="I20" s="76"/>
      <c r="J20" s="76"/>
    </row>
    <row r="21" spans="2:10" ht="14.25" customHeight="1" x14ac:dyDescent="0.2">
      <c r="B21" s="73" t="s">
        <v>20</v>
      </c>
      <c r="C21" s="74">
        <v>15</v>
      </c>
      <c r="D21" s="75">
        <f t="shared" si="0"/>
        <v>2.5549310168625446E-3</v>
      </c>
      <c r="E21" s="76"/>
      <c r="F21" s="76"/>
      <c r="G21" s="76"/>
      <c r="H21" s="76"/>
      <c r="I21" s="76"/>
      <c r="J21" s="76"/>
    </row>
    <row r="22" spans="2:10" ht="14.25" customHeight="1" x14ac:dyDescent="0.2">
      <c r="B22" s="73" t="s">
        <v>21</v>
      </c>
      <c r="C22" s="74">
        <v>0</v>
      </c>
      <c r="D22" s="75">
        <f t="shared" si="0"/>
        <v>0</v>
      </c>
      <c r="E22" s="76"/>
      <c r="F22" s="76"/>
      <c r="G22" s="76"/>
      <c r="H22" s="76"/>
      <c r="I22" s="76"/>
      <c r="J22" s="76"/>
    </row>
    <row r="23" spans="2:10" ht="14.25" customHeight="1" x14ac:dyDescent="0.2">
      <c r="B23" s="73" t="s">
        <v>22</v>
      </c>
      <c r="C23" s="74">
        <v>0</v>
      </c>
      <c r="D23" s="75">
        <f t="shared" si="0"/>
        <v>0</v>
      </c>
      <c r="E23" s="76"/>
      <c r="F23" s="76"/>
      <c r="G23" s="76"/>
      <c r="H23" s="76"/>
      <c r="I23" s="76"/>
      <c r="J23" s="76"/>
    </row>
    <row r="24" spans="2:10" ht="14.25" customHeight="1" x14ac:dyDescent="0.2">
      <c r="B24" s="73" t="s">
        <v>23</v>
      </c>
      <c r="C24" s="74">
        <v>3</v>
      </c>
      <c r="D24" s="75">
        <f t="shared" si="0"/>
        <v>5.1098620337250899E-4</v>
      </c>
      <c r="E24" s="76"/>
      <c r="F24" s="76"/>
      <c r="G24" s="76"/>
      <c r="H24" s="76"/>
      <c r="I24" s="76"/>
      <c r="J24" s="76"/>
    </row>
    <row r="25" spans="2:10" ht="14.25" customHeight="1" x14ac:dyDescent="0.2">
      <c r="B25" s="73" t="s">
        <v>24</v>
      </c>
      <c r="C25" s="74">
        <v>20</v>
      </c>
      <c r="D25" s="75">
        <f t="shared" si="0"/>
        <v>3.4065746891500598E-3</v>
      </c>
      <c r="E25" s="76"/>
      <c r="F25" s="76"/>
      <c r="G25" s="76"/>
      <c r="H25" s="76"/>
      <c r="I25" s="76"/>
      <c r="J25" s="76"/>
    </row>
    <row r="26" spans="2:10" ht="14.25" customHeight="1" x14ac:dyDescent="0.2">
      <c r="B26" s="73" t="s">
        <v>25</v>
      </c>
      <c r="C26" s="74">
        <v>500</v>
      </c>
      <c r="D26" s="75">
        <f t="shared" si="0"/>
        <v>8.5164367228751495E-2</v>
      </c>
      <c r="E26" s="76"/>
      <c r="F26" s="76"/>
      <c r="G26" s="76"/>
      <c r="H26" s="76"/>
      <c r="I26" s="76"/>
      <c r="J26" s="76"/>
    </row>
    <row r="27" spans="2:10" ht="14.25" customHeight="1" x14ac:dyDescent="0.2">
      <c r="B27" s="73" t="s">
        <v>27</v>
      </c>
      <c r="C27" s="74">
        <v>0</v>
      </c>
      <c r="D27" s="75">
        <f t="shared" si="0"/>
        <v>0</v>
      </c>
      <c r="E27" s="76"/>
      <c r="F27" s="76"/>
      <c r="G27" s="76"/>
      <c r="H27" s="76"/>
      <c r="I27" s="76"/>
      <c r="J27" s="76"/>
    </row>
    <row r="28" spans="2:10" ht="14.25" customHeight="1" x14ac:dyDescent="0.2">
      <c r="B28" s="73" t="s">
        <v>29</v>
      </c>
      <c r="C28" s="74">
        <v>0</v>
      </c>
      <c r="D28" s="75">
        <f t="shared" si="0"/>
        <v>0</v>
      </c>
      <c r="E28" s="76"/>
      <c r="F28" s="76"/>
      <c r="G28" s="76"/>
      <c r="H28" s="76"/>
      <c r="I28" s="76"/>
      <c r="J28" s="76"/>
    </row>
    <row r="29" spans="2:10" ht="14.25" customHeight="1" x14ac:dyDescent="0.2">
      <c r="B29" s="73" t="s">
        <v>30</v>
      </c>
      <c r="C29" s="74">
        <v>0</v>
      </c>
      <c r="D29" s="75">
        <f t="shared" si="0"/>
        <v>0</v>
      </c>
      <c r="E29" s="76"/>
      <c r="F29" s="76"/>
      <c r="G29" s="76"/>
      <c r="H29" s="76"/>
      <c r="I29" s="76"/>
      <c r="J29" s="76"/>
    </row>
    <row r="30" spans="2:10" ht="14.25" customHeight="1" x14ac:dyDescent="0.2">
      <c r="B30" s="73" t="s">
        <v>31</v>
      </c>
      <c r="C30" s="74">
        <v>155</v>
      </c>
      <c r="D30" s="75">
        <f t="shared" si="0"/>
        <v>2.6400953840912962E-2</v>
      </c>
      <c r="E30" s="76"/>
      <c r="F30" s="76"/>
      <c r="G30" s="76"/>
      <c r="H30" s="76"/>
      <c r="I30" s="76"/>
      <c r="J30" s="76"/>
    </row>
    <row r="31" spans="2:10" ht="14.25" customHeight="1" x14ac:dyDescent="0.2">
      <c r="B31" s="73" t="s">
        <v>32</v>
      </c>
      <c r="C31" s="74">
        <v>5</v>
      </c>
      <c r="D31" s="75">
        <f t="shared" si="0"/>
        <v>8.5164367228751496E-4</v>
      </c>
      <c r="E31" s="76"/>
      <c r="F31" s="76"/>
      <c r="G31" s="76"/>
      <c r="H31" s="76"/>
      <c r="I31" s="76"/>
      <c r="J31" s="76"/>
    </row>
    <row r="32" spans="2:10" ht="14.25" customHeight="1" x14ac:dyDescent="0.2">
      <c r="B32" s="73" t="s">
        <v>37</v>
      </c>
      <c r="C32" s="74">
        <f>SUM(C7:C31)</f>
        <v>5871</v>
      </c>
      <c r="D32" s="75">
        <v>1</v>
      </c>
      <c r="E32" s="76"/>
      <c r="F32" s="76"/>
      <c r="G32" s="76"/>
      <c r="H32" s="76"/>
      <c r="I32" s="76"/>
      <c r="J32" s="76"/>
    </row>
    <row r="33" spans="2:10" ht="14.25" customHeight="1" x14ac:dyDescent="0.2">
      <c r="E33" s="76"/>
      <c r="F33" s="76"/>
      <c r="G33" s="76"/>
      <c r="H33" s="76"/>
      <c r="I33" s="76"/>
      <c r="J33" s="76"/>
    </row>
    <row r="34" spans="2:10" ht="14.25" customHeight="1" x14ac:dyDescent="0.2">
      <c r="B34" s="77" t="s">
        <v>3</v>
      </c>
      <c r="E34" s="76"/>
      <c r="F34" s="76"/>
      <c r="G34" s="76"/>
      <c r="H34" s="76"/>
      <c r="I34" s="76"/>
      <c r="J34" s="76"/>
    </row>
    <row r="35" spans="2:10" ht="14.25" customHeight="1" x14ac:dyDescent="0.2"/>
    <row r="36" spans="2:10" ht="14.25" customHeight="1" x14ac:dyDescent="0.2"/>
    <row r="37" spans="2:10" ht="14.25" customHeight="1" x14ac:dyDescent="0.2"/>
    <row r="38" spans="2:10" ht="14.25" customHeight="1" x14ac:dyDescent="0.2"/>
    <row r="39" spans="2:10" ht="14.25" customHeight="1" x14ac:dyDescent="0.2"/>
    <row r="40" spans="2:10" ht="14.25" customHeight="1" x14ac:dyDescent="0.2"/>
    <row r="41" spans="2:10" ht="14.25" customHeight="1" x14ac:dyDescent="0.2"/>
    <row r="42" spans="2:10" ht="14.25" customHeight="1" x14ac:dyDescent="0.2"/>
    <row r="43" spans="2:10" ht="14.25" customHeight="1" x14ac:dyDescent="0.2"/>
    <row r="44" spans="2:10" ht="14.25" customHeight="1" x14ac:dyDescent="0.2"/>
    <row r="45" spans="2:10" ht="14.25" customHeight="1" x14ac:dyDescent="0.2"/>
    <row r="46" spans="2:10" ht="14.25" customHeight="1" x14ac:dyDescent="0.2"/>
    <row r="47" spans="2:10" ht="14.25" customHeight="1" x14ac:dyDescent="0.2"/>
    <row r="48" spans="2:10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B4:B6"/>
    <mergeCell ref="C4:D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biblio_munis</vt:lpstr>
      <vt:lpstr>Biblio_munis_dpto</vt:lpstr>
      <vt:lpstr>biblio_munis_ss</vt:lpstr>
      <vt:lpstr>biblio_usuarios</vt:lpstr>
      <vt:lpstr>biblio_usuarios_dpto</vt:lpstr>
      <vt:lpstr>biblio_material</vt:lpstr>
      <vt:lpstr>biblio_libros_dpto</vt:lpstr>
      <vt:lpstr>biblio_libros.electr_dpto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GIyC</cp:lastModifiedBy>
  <dcterms:created xsi:type="dcterms:W3CDTF">2020-08-18T18:21:39Z</dcterms:created>
  <dcterms:modified xsi:type="dcterms:W3CDTF">2024-05-03T20:16:36Z</dcterms:modified>
</cp:coreProperties>
</file>